
<file path=[Content_Types].xml><?xml version="1.0" encoding="utf-8"?>
<Types xmlns="http://schemas.openxmlformats.org/package/2006/content-types">
  <Override PartName="/xl/worksheets/sheet13.xml" ContentType="application/vnd.openxmlformats-officedocument.spreadsheetml.worksheet+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39.xml" ContentType="application/vnd.openxmlformats-officedocument.drawing+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drawings/drawing17.xml" ContentType="application/vnd.openxmlformats-officedocument.drawingml.chartshapes+xml"/>
  <Override PartName="/xl/drawings/drawing28.xml" ContentType="application/vnd.openxmlformats-officedocument.drawingml.chartshapes+xml"/>
  <Override PartName="/xl/drawings/drawing37.xml" ContentType="application/vnd.openxmlformats-officedocument.drawingml.chartshape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drawings/drawing15.xml" ContentType="application/vnd.openxmlformats-officedocument.drawing+xml"/>
  <Override PartName="/xl/drawings/drawing26.xml" ContentType="application/vnd.openxmlformats-officedocument.drawingml.chartshapes+xml"/>
  <Override PartName="/xl/drawings/drawing35.xml" ContentType="application/vnd.openxmlformats-officedocument.drawingml.chartshapes+xml"/>
  <Override PartName="/xl/charts/chart29.xml" ContentType="application/vnd.openxmlformats-officedocument.drawingml.chart+xml"/>
  <Override PartName="/xl/worksheets/sheet3.xml" ContentType="application/vnd.openxmlformats-officedocument.spreadsheetml.worksheet+xml"/>
  <Override PartName="/xl/drawings/drawing13.xml" ContentType="application/vnd.openxmlformats-officedocument.drawing+xml"/>
  <Override PartName="/xl/drawings/drawing22.xml" ContentType="application/vnd.openxmlformats-officedocument.drawing+xml"/>
  <Override PartName="/xl/drawings/drawing24.xml" ContentType="application/vnd.openxmlformats-officedocument.drawingml.chartshapes+xml"/>
  <Override PartName="/xl/charts/chart18.xml" ContentType="application/vnd.openxmlformats-officedocument.drawingml.chart+xml"/>
  <Override PartName="/xl/drawings/drawing33.xml" ContentType="application/vnd.openxmlformats-officedocument.drawingml.chartshapes+xml"/>
  <Override PartName="/xl/charts/chart27.xml" ContentType="application/vnd.openxmlformats-officedocument.drawingml.chart+xml"/>
  <Override PartName="/xl/worksheets/sheet1.xml" ContentType="application/vnd.openxmlformats-officedocument.spreadsheetml.worksheet+xml"/>
  <Override PartName="/xl/externalLinks/externalLink1.xml" ContentType="application/vnd.openxmlformats-officedocument.spreadsheetml.externalLink+xml"/>
  <Override PartName="/xl/drawings/drawing11.xml" ContentType="application/vnd.openxmlformats-officedocument.drawing+xml"/>
  <Override PartName="/xl/drawings/drawing20.xml" ContentType="application/vnd.openxmlformats-officedocument.drawingml.chartshapes+xml"/>
  <Override PartName="/xl/charts/chart16.xml" ContentType="application/vnd.openxmlformats-officedocument.drawingml.chart+xml"/>
  <Override PartName="/xl/drawings/drawing31.xml" ContentType="application/vnd.openxmlformats-officedocument.drawingml.chartshapes+xml"/>
  <Override PartName="/xl/charts/chart25.xml" ContentType="application/vnd.openxmlformats-officedocument.drawingml.chart+xml"/>
  <Override PartName="/xl/drawings/drawing40.xml" ContentType="application/vnd.openxmlformats-officedocument.drawing+xml"/>
  <Override PartName="/xl/sharedStrings.xml" ContentType="application/vnd.openxmlformats-officedocument.spreadsheetml.sharedStrings+xml"/>
  <Override PartName="/xl/charts/chart14.xml" ContentType="application/vnd.openxmlformats-officedocument.drawingml.chart+xml"/>
  <Override PartName="/xl/charts/chart23.xml" ContentType="application/vnd.openxmlformats-officedocument.drawingml.chart+xml"/>
  <Override PartName="/xl/worksheets/sheet18.xml" ContentType="application/vnd.openxmlformats-officedocument.spreadsheetml.worksheet+xml"/>
  <Override PartName="/xl/charts/chart9.xml" ContentType="application/vnd.openxmlformats-officedocument.drawingml.chart+xml"/>
  <Override PartName="/xl/charts/chart12.xml" ContentType="application/vnd.openxmlformats-officedocument.drawingml.chart+xml"/>
  <Override PartName="/xl/charts/chart21.xml" ContentType="application/vnd.openxmlformats-officedocument.drawingml.chart+xml"/>
  <Override PartName="/xl/charts/chart30.xml" ContentType="application/vnd.openxmlformats-officedocument.drawingml.chart+xml"/>
  <Override PartName="/xl/worksheets/sheet16.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charts/chart7.xml" ContentType="application/vnd.openxmlformats-officedocument.drawingml.chart+xml"/>
  <Override PartName="/xl/charts/chart10.xml" ContentType="application/vnd.openxmlformats-officedocument.drawingml.chart+xml"/>
  <Override PartName="/xl/worksheets/sheet14.xml" ContentType="application/vnd.openxmlformats-officedocument.spreadsheetml.worksheet+xml"/>
  <Override PartName="/xl/drawings/drawing7.xml" ContentType="application/vnd.openxmlformats-officedocument.drawing+xml"/>
  <Override PartName="/xl/charts/chart5.xml" ContentType="application/vnd.openxmlformats-officedocument.drawingml.chart+xml"/>
  <Override PartName="/xl/drawings/drawing29.xml" ContentType="application/vnd.openxmlformats-officedocument.drawingml.chartshapes+xml"/>
  <Override PartName="/xl/drawings/drawing38.xml" ContentType="application/vnd.openxmlformats-officedocument.drawing+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drawings/drawing18.xml" ContentType="application/vnd.openxmlformats-officedocument.drawingml.chartshapes+xml"/>
  <Override PartName="/xl/drawings/drawing27.xml" ContentType="application/vnd.openxmlformats-officedocument.drawingml.chartshapes+xml"/>
  <Override PartName="/xl/drawings/drawing36.xml" ContentType="application/vnd.openxmlformats-officedocument.drawingml.chartshapes+xml"/>
  <Default Extension="emf" ContentType="image/x-emf"/>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drawings/drawing16.xml" ContentType="application/vnd.openxmlformats-officedocument.drawing+xml"/>
  <Override PartName="/xl/drawings/drawing25.xml" ContentType="application/vnd.openxmlformats-officedocument.drawingml.chartshapes+xml"/>
  <Override PartName="/xl/drawings/drawing34.xml" ContentType="application/vnd.openxmlformats-officedocument.drawingml.chartshape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drawings/drawing14.xml" ContentType="application/vnd.openxmlformats-officedocument.drawing+xml"/>
  <Override PartName="/xl/drawings/drawing23.xml" ContentType="application/vnd.openxmlformats-officedocument.drawingml.chartshapes+xml"/>
  <Override PartName="/xl/charts/chart19.xml" ContentType="application/vnd.openxmlformats-officedocument.drawingml.chart+xml"/>
  <Override PartName="/xl/drawings/drawing32.xml" ContentType="application/vnd.openxmlformats-officedocument.drawingml.chartshapes+xml"/>
  <Override PartName="/xl/charts/chart28.xml" ContentType="application/vnd.openxmlformats-officedocument.drawingml.chart+xml"/>
  <Override PartName="/xl/drawings/drawing12.xml" ContentType="application/vnd.openxmlformats-officedocument.drawing+xml"/>
  <Default Extension="vml" ContentType="application/vnd.openxmlformats-officedocument.vmlDrawing"/>
  <Override PartName="/xl/drawings/drawing21.xml" ContentType="application/vnd.openxmlformats-officedocument.drawing+xml"/>
  <Override PartName="/xl/charts/chart17.xml" ContentType="application/vnd.openxmlformats-officedocument.drawingml.chart+xml"/>
  <Override PartName="/xl/drawings/drawing30.xml" ContentType="application/vnd.openxmlformats-officedocument.drawingml.chartshapes+xml"/>
  <Override PartName="/xl/charts/chart26.xml" ContentType="application/vnd.openxmlformats-officedocument.drawingml.chart+xml"/>
  <Override PartName="/xl/calcChain.xml" ContentType="application/vnd.openxmlformats-officedocument.spreadsheetml.calcChain+xml"/>
  <Override PartName="/xl/worksheets/sheet19.xml" ContentType="application/vnd.openxmlformats-officedocument.spreadsheetml.worksheet+xml"/>
  <Override PartName="/xl/drawings/drawing10.xml" ContentType="application/vnd.openxmlformats-officedocument.drawing+xml"/>
  <Override PartName="/xl/charts/chart13.xml" ContentType="application/vnd.openxmlformats-officedocument.drawingml.chart+xml"/>
  <Override PartName="/xl/charts/chart15.xml" ContentType="application/vnd.openxmlformats-officedocument.drawingml.chart+xml"/>
  <Override PartName="/xl/charts/chart24.xml" ContentType="application/vnd.openxmlformats-officedocument.drawingml.chart+xml"/>
  <Override PartName="/xl/worksheets/sheet17.xml" ContentType="application/vnd.openxmlformats-officedocument.spreadsheetml.worksheet+xml"/>
  <Override PartName="/xl/charts/chart8.xml" ContentType="application/vnd.openxmlformats-officedocument.drawingml.chart+xml"/>
  <Override PartName="/xl/charts/chart11.xml" ContentType="application/vnd.openxmlformats-officedocument.drawingml.chart+xml"/>
  <Override PartName="/xl/charts/chart22.xml" ContentType="application/vnd.openxmlformats-officedocument.drawingml.chart+xml"/>
  <Override PartName="/docProps/core.xml" ContentType="application/vnd.openxmlformats-package.core-properties+xml"/>
  <Override PartName="/xl/worksheets/sheet15.xml" ContentType="application/vnd.openxmlformats-officedocument.spreadsheetml.worksheet+xml"/>
  <Override PartName="/xl/charts/chart6.xml" ContentType="application/vnd.openxmlformats-officedocument.drawingml.chart+xml"/>
  <Override PartName="/xl/charts/chart20.xml" ContentType="application/vnd.openxmlformats-officedocument.drawingml.chart+xml"/>
  <Override PartName="/xl/worksheets/sheet9.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drawings/drawing8.xml" ContentType="application/vnd.openxmlformats-officedocument.drawing+xml"/>
  <Override PartName="/xl/drawings/drawing19.xml" ContentType="application/vnd.openxmlformats-officedocument.drawingml.chartshap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codeName="EsteLivro" showPivotChartFilter="1"/>
  <bookViews>
    <workbookView xWindow="0" yWindow="6345" windowWidth="19260" windowHeight="5130" tabRatio="688"/>
  </bookViews>
  <sheets>
    <sheet name="capa" sheetId="389" r:id="rId1"/>
    <sheet name="introducao" sheetId="6" r:id="rId2"/>
    <sheet name="fontes" sheetId="7" r:id="rId3"/>
    <sheet name="6populacao1" sheetId="503" r:id="rId4"/>
    <sheet name="7empregoINE1" sheetId="504" r:id="rId5"/>
    <sheet name="8desemprego_INE1" sheetId="505" r:id="rId6"/>
    <sheet name="9dgert" sheetId="487" r:id="rId7"/>
    <sheet name="10desemprego_IEFP" sheetId="497" r:id="rId8"/>
    <sheet name="11desemprego_IEFP" sheetId="498" r:id="rId9"/>
    <sheet name="12fp_ine_trim" sheetId="481" r:id="rId10"/>
    <sheet name="13empresarial" sheetId="506" r:id="rId11"/>
    <sheet name="14ganhos" sheetId="458" r:id="rId12"/>
    <sheet name="15salários" sheetId="502" r:id="rId13"/>
    <sheet name="16irct" sheetId="491" r:id="rId14"/>
    <sheet name="17acidentes" sheetId="480" r:id="rId15"/>
    <sheet name="18ssocial" sheetId="500" r:id="rId16"/>
    <sheet name="19ssocial " sheetId="501" r:id="rId17"/>
    <sheet name="20destaque" sheetId="499" r:id="rId18"/>
    <sheet name="21destaque" sheetId="486" r:id="rId19"/>
    <sheet name="22conceito" sheetId="26" r:id="rId20"/>
    <sheet name="23conceito" sheetId="27" r:id="rId21"/>
    <sheet name="contracapa" sheetId="28" r:id="rId22"/>
  </sheets>
  <externalReferences>
    <externalReference r:id="rId23"/>
  </externalReferences>
  <definedNames>
    <definedName name="_xlnm.Print_Area" localSheetId="7">'10desemprego_IEFP'!$A$1:$S$80</definedName>
    <definedName name="_xlnm.Print_Area" localSheetId="8">'11desemprego_IEFP'!$A$1:$S$51</definedName>
    <definedName name="_xlnm.Print_Area" localSheetId="9">'12fp_ine_trim'!$A$1:$X$54</definedName>
    <definedName name="_xlnm.Print_Area" localSheetId="10">'13empresarial'!$A$1:$O$56</definedName>
    <definedName name="_xlnm.Print_Area" localSheetId="11">'14ganhos'!$A$1:$P$62</definedName>
    <definedName name="_xlnm.Print_Area" localSheetId="12">'15salários'!$A$1:$K$49</definedName>
    <definedName name="_xlnm.Print_Area" localSheetId="13">'16irct'!$A$1:$S$77</definedName>
    <definedName name="_xlnm.Print_Area" localSheetId="14">'17acidentes'!$A$1:$H$56</definedName>
    <definedName name="_xlnm.Print_Area" localSheetId="15">'18ssocial'!$A$1:$N$69</definedName>
    <definedName name="_xlnm.Print_Area" localSheetId="16">'19ssocial '!$A$1:$O$72</definedName>
    <definedName name="_xlnm.Print_Area" localSheetId="17">'20destaque'!$A$1:$S$72</definedName>
    <definedName name="_xlnm.Print_Area" localSheetId="18">'21destaque'!$A$1:$M$59</definedName>
    <definedName name="_xlnm.Print_Area" localSheetId="19">'22conceito'!$A$1:$AG$71</definedName>
    <definedName name="_xlnm.Print_Area" localSheetId="20">'23conceito'!$A$1:$AG$73</definedName>
    <definedName name="_xlnm.Print_Area" localSheetId="3">'6populacao1'!$A$1:$Z$61</definedName>
    <definedName name="_xlnm.Print_Area" localSheetId="4">'7empregoINE1'!$A$1:$Z$71</definedName>
    <definedName name="_xlnm.Print_Area" localSheetId="5">'8desemprego_INE1'!$A$1:$Z$65</definedName>
    <definedName name="_xlnm.Print_Area" localSheetId="6">'9dgert'!$A$1:$K$81</definedName>
    <definedName name="_xlnm.Print_Area" localSheetId="0">capa!$A$1:$K$58</definedName>
    <definedName name="_xlnm.Print_Area" localSheetId="21">contracapa!$A$1:$E$54</definedName>
    <definedName name="_xlnm.Print_Area" localSheetId="2">fontes!$A$1:$O$40</definedName>
    <definedName name="_xlnm.Print_Area" localSheetId="1">introducao!$A$1:$O$53</definedName>
    <definedName name="Changes" localSheetId="11">#REF!</definedName>
    <definedName name="Changes" localSheetId="12">#REF!</definedName>
    <definedName name="Changes" localSheetId="14">#REF!</definedName>
    <definedName name="Changes">#REF!</definedName>
    <definedName name="Comments" localSheetId="11">#REF!</definedName>
    <definedName name="Comments" localSheetId="12">#REF!</definedName>
    <definedName name="Comments" localSheetId="14">#REF!</definedName>
    <definedName name="Comments">#REF!</definedName>
    <definedName name="Contact" localSheetId="11">#REF!</definedName>
    <definedName name="Contact" localSheetId="12">#REF!</definedName>
    <definedName name="Contact" localSheetId="14">#REF!</definedName>
    <definedName name="Contact">#REF!</definedName>
    <definedName name="Country" localSheetId="11">#REF!</definedName>
    <definedName name="Country" localSheetId="12">#REF!</definedName>
    <definedName name="Country" localSheetId="14">#REF!</definedName>
    <definedName name="Country">#REF!</definedName>
    <definedName name="CV_employed" localSheetId="11">#REF!</definedName>
    <definedName name="CV_employed" localSheetId="12">#REF!</definedName>
    <definedName name="CV_employed" localSheetId="14">#REF!</definedName>
    <definedName name="CV_employed">#REF!</definedName>
    <definedName name="CV_parttime" localSheetId="11">#REF!</definedName>
    <definedName name="CV_parttime" localSheetId="12">#REF!</definedName>
    <definedName name="CV_parttime" localSheetId="14">#REF!</definedName>
    <definedName name="CV_parttime">#REF!</definedName>
    <definedName name="CV_unemployed" localSheetId="11">#REF!</definedName>
    <definedName name="CV_unemployed" localSheetId="12">#REF!</definedName>
    <definedName name="CV_unemployed" localSheetId="14">#REF!</definedName>
    <definedName name="CV_unemployed">#REF!</definedName>
    <definedName name="CV_unemploymentRate" localSheetId="11">#REF!</definedName>
    <definedName name="CV_unemploymentRate" localSheetId="12">#REF!</definedName>
    <definedName name="CV_unemploymentRate" localSheetId="14">#REF!</definedName>
    <definedName name="CV_unemploymentRate">#REF!</definedName>
    <definedName name="CV_UsualHours" localSheetId="11">#REF!</definedName>
    <definedName name="CV_UsualHours" localSheetId="12">#REF!</definedName>
    <definedName name="CV_UsualHours" localSheetId="14">#REF!</definedName>
    <definedName name="CV_UsualHours">#REF!</definedName>
    <definedName name="dsadsa" localSheetId="12">#REF!</definedName>
    <definedName name="dsadsa">#REF!</definedName>
    <definedName name="email" localSheetId="11">#REF!</definedName>
    <definedName name="email" localSheetId="12">#REF!</definedName>
    <definedName name="email" localSheetId="14">#REF!</definedName>
    <definedName name="email">#REF!</definedName>
    <definedName name="hdbtrgs" localSheetId="12">#REF!</definedName>
    <definedName name="hdbtrgs">#REF!</definedName>
    <definedName name="Limit_a_q" localSheetId="11">#REF!</definedName>
    <definedName name="Limit_a_q" localSheetId="12">#REF!</definedName>
    <definedName name="Limit_a_q" localSheetId="14">#REF!</definedName>
    <definedName name="Limit_a_q">#REF!</definedName>
    <definedName name="Limit_b_a" localSheetId="11">#REF!</definedName>
    <definedName name="Limit_b_a" localSheetId="12">#REF!</definedName>
    <definedName name="Limit_b_a" localSheetId="14">#REF!</definedName>
    <definedName name="Limit_b_a">#REF!</definedName>
    <definedName name="Limit_b_q" localSheetId="11">#REF!</definedName>
    <definedName name="Limit_b_q" localSheetId="12">#REF!</definedName>
    <definedName name="Limit_b_q" localSheetId="14">#REF!</definedName>
    <definedName name="Limit_b_q">#REF!</definedName>
    <definedName name="mySortCriteria">[1]Calculation!$E$7</definedName>
    <definedName name="NR_NonContacts" localSheetId="11">#REF!</definedName>
    <definedName name="NR_NonContacts" localSheetId="12">#REF!</definedName>
    <definedName name="NR_NonContacts" localSheetId="14">#REF!</definedName>
    <definedName name="NR_NonContacts">#REF!</definedName>
    <definedName name="NR_Other" localSheetId="11">#REF!</definedName>
    <definedName name="NR_Other" localSheetId="12">#REF!</definedName>
    <definedName name="NR_Other" localSheetId="14">#REF!</definedName>
    <definedName name="NR_Other">#REF!</definedName>
    <definedName name="NR_Refusals" localSheetId="11">#REF!</definedName>
    <definedName name="NR_Refusals" localSheetId="12">#REF!</definedName>
    <definedName name="NR_Refusals" localSheetId="14">#REF!</definedName>
    <definedName name="NR_Refusals">#REF!</definedName>
    <definedName name="NR_Total" localSheetId="11">#REF!</definedName>
    <definedName name="NR_Total" localSheetId="12">#REF!</definedName>
    <definedName name="NR_Total" localSheetId="14">#REF!</definedName>
    <definedName name="NR_Total">#REF!</definedName>
    <definedName name="Quarter" localSheetId="11">#REF!</definedName>
    <definedName name="Quarter" localSheetId="12">#REF!</definedName>
    <definedName name="Quarter" localSheetId="14">#REF!</definedName>
    <definedName name="Quarter">#REF!</definedName>
    <definedName name="Telephone" localSheetId="11">#REF!</definedName>
    <definedName name="Telephone" localSheetId="12">#REF!</definedName>
    <definedName name="Telephone" localSheetId="14">#REF!</definedName>
    <definedName name="Telephone">#REF!</definedName>
    <definedName name="topo" localSheetId="0">capa!$N$6</definedName>
    <definedName name="Year" localSheetId="11">#REF!</definedName>
    <definedName name="Year" localSheetId="12">#REF!</definedName>
    <definedName name="Year" localSheetId="14">#REF!</definedName>
    <definedName name="Year">#REF!</definedName>
    <definedName name="Z_5859C3A0_D6FB_40D9_B6C2_346CB5A63A0A_.wvu.Cols" localSheetId="7" hidden="1">'10desemprego_IEFP'!#REF!</definedName>
    <definedName name="Z_5859C3A0_D6FB_40D9_B6C2_346CB5A63A0A_.wvu.Cols" localSheetId="13" hidden="1">'16irct'!#REF!</definedName>
    <definedName name="Z_5859C3A0_D6FB_40D9_B6C2_346CB5A63A0A_.wvu.Cols" localSheetId="15" hidden="1">'18ssocial'!#REF!</definedName>
    <definedName name="Z_5859C3A0_D6FB_40D9_B6C2_346CB5A63A0A_.wvu.PrintArea" localSheetId="7" hidden="1">'10desemprego_IEFP'!$A$1:$S$80</definedName>
    <definedName name="Z_5859C3A0_D6FB_40D9_B6C2_346CB5A63A0A_.wvu.PrintArea" localSheetId="8" hidden="1">'11desemprego_IEFP'!$A$1:$S$51</definedName>
    <definedName name="Z_5859C3A0_D6FB_40D9_B6C2_346CB5A63A0A_.wvu.PrintArea" localSheetId="9" hidden="1">'12fp_ine_trim'!$A$1:$X$54</definedName>
    <definedName name="Z_5859C3A0_D6FB_40D9_B6C2_346CB5A63A0A_.wvu.PrintArea" localSheetId="11" hidden="1">'14ganhos'!$A$1:$P$62</definedName>
    <definedName name="Z_5859C3A0_D6FB_40D9_B6C2_346CB5A63A0A_.wvu.PrintArea" localSheetId="12" hidden="1">'15salários'!$A$1:$K$49</definedName>
    <definedName name="Z_5859C3A0_D6FB_40D9_B6C2_346CB5A63A0A_.wvu.PrintArea" localSheetId="13" hidden="1">'16irct'!$A$1:$S$77</definedName>
    <definedName name="Z_5859C3A0_D6FB_40D9_B6C2_346CB5A63A0A_.wvu.PrintArea" localSheetId="15" hidden="1">'18ssocial'!$A$1:$N$69</definedName>
    <definedName name="Z_5859C3A0_D6FB_40D9_B6C2_346CB5A63A0A_.wvu.PrintArea" localSheetId="16" hidden="1">'19ssocial '!$A$1:$O$72</definedName>
    <definedName name="Z_5859C3A0_D6FB_40D9_B6C2_346CB5A63A0A_.wvu.PrintArea" localSheetId="17" hidden="1">'20destaque'!$A$1:$S$72</definedName>
    <definedName name="Z_5859C3A0_D6FB_40D9_B6C2_346CB5A63A0A_.wvu.PrintArea" localSheetId="19" hidden="1">'22conceito'!$A$1:$AG$71</definedName>
    <definedName name="Z_5859C3A0_D6FB_40D9_B6C2_346CB5A63A0A_.wvu.PrintArea" localSheetId="20" hidden="1">'23conceito'!$A$1:$AG$73</definedName>
    <definedName name="Z_5859C3A0_D6FB_40D9_B6C2_346CB5A63A0A_.wvu.PrintArea" localSheetId="3" hidden="1">'6populacao1'!$A$1:$Z$61</definedName>
    <definedName name="Z_5859C3A0_D6FB_40D9_B6C2_346CB5A63A0A_.wvu.PrintArea" localSheetId="4" hidden="1">'7empregoINE1'!$A$1:$Z$71</definedName>
    <definedName name="Z_5859C3A0_D6FB_40D9_B6C2_346CB5A63A0A_.wvu.PrintArea" localSheetId="5" hidden="1">'8desemprego_INE1'!$A$1:$Z$65</definedName>
    <definedName name="Z_5859C3A0_D6FB_40D9_B6C2_346CB5A63A0A_.wvu.PrintArea" localSheetId="6" hidden="1">'9dgert'!$A$1:$K$81</definedName>
    <definedName name="Z_5859C3A0_D6FB_40D9_B6C2_346CB5A63A0A_.wvu.PrintArea" localSheetId="0" hidden="1">capa!$A$1:$K$58</definedName>
    <definedName name="Z_5859C3A0_D6FB_40D9_B6C2_346CB5A63A0A_.wvu.PrintArea" localSheetId="21" hidden="1">contracapa!$A$1:$E$54</definedName>
    <definedName name="Z_5859C3A0_D6FB_40D9_B6C2_346CB5A63A0A_.wvu.PrintArea" localSheetId="2" hidden="1">fontes!$A$1:$O$40</definedName>
    <definedName name="Z_5859C3A0_D6FB_40D9_B6C2_346CB5A63A0A_.wvu.PrintArea" localSheetId="1" hidden="1">introducao!$A$1:$O$53</definedName>
    <definedName name="Z_5859C3A0_D6FB_40D9_B6C2_346CB5A63A0A_.wvu.Rows" localSheetId="7" hidden="1">'10desemprego_IEFP'!$21:$21,'10desemprego_IEFP'!$48:$48,'10desemprego_IEFP'!$62:$68</definedName>
    <definedName name="Z_5859C3A0_D6FB_40D9_B6C2_346CB5A63A0A_.wvu.Rows" localSheetId="8" hidden="1">'11desemprego_IEFP'!#REF!,'11desemprego_IEFP'!#REF!</definedName>
    <definedName name="Z_5859C3A0_D6FB_40D9_B6C2_346CB5A63A0A_.wvu.Rows" localSheetId="9" hidden="1">'12fp_ine_trim'!#REF!,'12fp_ine_trim'!#REF!</definedName>
    <definedName name="Z_5859C3A0_D6FB_40D9_B6C2_346CB5A63A0A_.wvu.Rows" localSheetId="11" hidden="1">'14ganhos'!#REF!</definedName>
    <definedName name="Z_5859C3A0_D6FB_40D9_B6C2_346CB5A63A0A_.wvu.Rows" localSheetId="12" hidden="1">'15salários'!$29:$30,'15salários'!#REF!</definedName>
    <definedName name="Z_5859C3A0_D6FB_40D9_B6C2_346CB5A63A0A_.wvu.Rows" localSheetId="13" hidden="1">'16irct'!#REF!</definedName>
    <definedName name="Z_5859C3A0_D6FB_40D9_B6C2_346CB5A63A0A_.wvu.Rows" localSheetId="15" hidden="1">'18ssocial'!$31:$31</definedName>
    <definedName name="Z_5859C3A0_D6FB_40D9_B6C2_346CB5A63A0A_.wvu.Rows" localSheetId="16" hidden="1">'19ssocial '!#REF!</definedName>
    <definedName name="Z_5859C3A0_D6FB_40D9_B6C2_346CB5A63A0A_.wvu.Rows" localSheetId="17" hidden="1">'20destaque'!#REF!,'20destaque'!#REF!</definedName>
    <definedName name="Z_5859C3A0_D6FB_40D9_B6C2_346CB5A63A0A_.wvu.Rows" localSheetId="19" hidden="1">'22conceito'!#REF!</definedName>
    <definedName name="Z_5859C3A0_D6FB_40D9_B6C2_346CB5A63A0A_.wvu.Rows" localSheetId="20" hidden="1">'23conceito'!$8:$9</definedName>
    <definedName name="Z_5859C3A0_D6FB_40D9_B6C2_346CB5A63A0A_.wvu.Rows" localSheetId="3" hidden="1">'6populacao1'!$8:$8,'6populacao1'!#REF!,'6populacao1'!#REF!</definedName>
    <definedName name="Z_5859C3A0_D6FB_40D9_B6C2_346CB5A63A0A_.wvu.Rows" localSheetId="4" hidden="1">'7empregoINE1'!#REF!,'7empregoINE1'!#REF!</definedName>
    <definedName name="Z_5859C3A0_D6FB_40D9_B6C2_346CB5A63A0A_.wvu.Rows" localSheetId="5" hidden="1">'8desemprego_INE1'!$41:$41,'8desemprego_INE1'!#REF!,'8desemprego_INE1'!$63:$63,'8desemprego_INE1'!#REF!</definedName>
    <definedName name="Z_5859C3A0_D6FB_40D9_B6C2_346CB5A63A0A_.wvu.Rows" localSheetId="6" hidden="1">'9dgert'!#REF!,'9dgert'!#REF!,'9dgert'!#REF!</definedName>
    <definedName name="Z_87E9DA1B_1CEB_458D_87A5_C4E38BAE485A_.wvu.Cols" localSheetId="7" hidden="1">'10desemprego_IEFP'!#REF!</definedName>
    <definedName name="Z_87E9DA1B_1CEB_458D_87A5_C4E38BAE485A_.wvu.Cols" localSheetId="13" hidden="1">'16irct'!#REF!</definedName>
    <definedName name="Z_87E9DA1B_1CEB_458D_87A5_C4E38BAE485A_.wvu.Cols" localSheetId="15" hidden="1">'18ssocial'!#REF!</definedName>
    <definedName name="Z_87E9DA1B_1CEB_458D_87A5_C4E38BAE485A_.wvu.PrintArea" localSheetId="7" hidden="1">'10desemprego_IEFP'!$A$1:$S$80</definedName>
    <definedName name="Z_87E9DA1B_1CEB_458D_87A5_C4E38BAE485A_.wvu.PrintArea" localSheetId="8" hidden="1">'11desemprego_IEFP'!$A$1:$S$51</definedName>
    <definedName name="Z_87E9DA1B_1CEB_458D_87A5_C4E38BAE485A_.wvu.PrintArea" localSheetId="9" hidden="1">'12fp_ine_trim'!$A$1:$X$54</definedName>
    <definedName name="Z_87E9DA1B_1CEB_458D_87A5_C4E38BAE485A_.wvu.PrintArea" localSheetId="11" hidden="1">'14ganhos'!$A$1:$P$62</definedName>
    <definedName name="Z_87E9DA1B_1CEB_458D_87A5_C4E38BAE485A_.wvu.PrintArea" localSheetId="12" hidden="1">'15salários'!$A$1:$K$49</definedName>
    <definedName name="Z_87E9DA1B_1CEB_458D_87A5_C4E38BAE485A_.wvu.PrintArea" localSheetId="13" hidden="1">'16irct'!$A$1:$S$77</definedName>
    <definedName name="Z_87E9DA1B_1CEB_458D_87A5_C4E38BAE485A_.wvu.PrintArea" localSheetId="15" hidden="1">'18ssocial'!$A$1:$N$69</definedName>
    <definedName name="Z_87E9DA1B_1CEB_458D_87A5_C4E38BAE485A_.wvu.PrintArea" localSheetId="16" hidden="1">'19ssocial '!$A$1:$O$72</definedName>
    <definedName name="Z_87E9DA1B_1CEB_458D_87A5_C4E38BAE485A_.wvu.PrintArea" localSheetId="17" hidden="1">'20destaque'!$A$1:$S$72</definedName>
    <definedName name="Z_87E9DA1B_1CEB_458D_87A5_C4E38BAE485A_.wvu.PrintArea" localSheetId="19" hidden="1">'22conceito'!$A$1:$AG$71</definedName>
    <definedName name="Z_87E9DA1B_1CEB_458D_87A5_C4E38BAE485A_.wvu.PrintArea" localSheetId="20" hidden="1">'23conceito'!$A$1:$AG$73</definedName>
    <definedName name="Z_87E9DA1B_1CEB_458D_87A5_C4E38BAE485A_.wvu.PrintArea" localSheetId="3" hidden="1">'6populacao1'!$A$1:$Z$61</definedName>
    <definedName name="Z_87E9DA1B_1CEB_458D_87A5_C4E38BAE485A_.wvu.PrintArea" localSheetId="4" hidden="1">'7empregoINE1'!$A$1:$Z$71</definedName>
    <definedName name="Z_87E9DA1B_1CEB_458D_87A5_C4E38BAE485A_.wvu.PrintArea" localSheetId="5" hidden="1">'8desemprego_INE1'!$A$1:$Z$65</definedName>
    <definedName name="Z_87E9DA1B_1CEB_458D_87A5_C4E38BAE485A_.wvu.PrintArea" localSheetId="6" hidden="1">'9dgert'!$A$1:$K$81</definedName>
    <definedName name="Z_87E9DA1B_1CEB_458D_87A5_C4E38BAE485A_.wvu.PrintArea" localSheetId="0" hidden="1">capa!$A$1:$K$58</definedName>
    <definedName name="Z_87E9DA1B_1CEB_458D_87A5_C4E38BAE485A_.wvu.PrintArea" localSheetId="21" hidden="1">contracapa!$A$1:$E$54</definedName>
    <definedName name="Z_87E9DA1B_1CEB_458D_87A5_C4E38BAE485A_.wvu.PrintArea" localSheetId="2" hidden="1">fontes!$A$1:$O$40</definedName>
    <definedName name="Z_87E9DA1B_1CEB_458D_87A5_C4E38BAE485A_.wvu.PrintArea" localSheetId="1" hidden="1">introducao!$A$1:$O$53</definedName>
    <definedName name="Z_87E9DA1B_1CEB_458D_87A5_C4E38BAE485A_.wvu.Rows" localSheetId="7" hidden="1">'10desemprego_IEFP'!$21:$21,'10desemprego_IEFP'!$48:$48,'10desemprego_IEFP'!$62:$68</definedName>
    <definedName name="Z_87E9DA1B_1CEB_458D_87A5_C4E38BAE485A_.wvu.Rows" localSheetId="8" hidden="1">'11desemprego_IEFP'!#REF!,'11desemprego_IEFP'!#REF!</definedName>
    <definedName name="Z_87E9DA1B_1CEB_458D_87A5_C4E38BAE485A_.wvu.Rows" localSheetId="9" hidden="1">'12fp_ine_trim'!#REF!,'12fp_ine_trim'!#REF!</definedName>
    <definedName name="Z_87E9DA1B_1CEB_458D_87A5_C4E38BAE485A_.wvu.Rows" localSheetId="11" hidden="1">'14ganhos'!#REF!</definedName>
    <definedName name="Z_87E9DA1B_1CEB_458D_87A5_C4E38BAE485A_.wvu.Rows" localSheetId="12" hidden="1">'15salários'!$29:$30,'15salários'!#REF!</definedName>
    <definedName name="Z_87E9DA1B_1CEB_458D_87A5_C4E38BAE485A_.wvu.Rows" localSheetId="13" hidden="1">'16irct'!#REF!</definedName>
    <definedName name="Z_87E9DA1B_1CEB_458D_87A5_C4E38BAE485A_.wvu.Rows" localSheetId="15" hidden="1">'18ssocial'!$31:$31</definedName>
    <definedName name="Z_87E9DA1B_1CEB_458D_87A5_C4E38BAE485A_.wvu.Rows" localSheetId="16" hidden="1">'19ssocial '!#REF!</definedName>
    <definedName name="Z_87E9DA1B_1CEB_458D_87A5_C4E38BAE485A_.wvu.Rows" localSheetId="17" hidden="1">'20destaque'!#REF!,'20destaque'!#REF!</definedName>
    <definedName name="Z_87E9DA1B_1CEB_458D_87A5_C4E38BAE485A_.wvu.Rows" localSheetId="19" hidden="1">'22conceito'!#REF!</definedName>
    <definedName name="Z_87E9DA1B_1CEB_458D_87A5_C4E38BAE485A_.wvu.Rows" localSheetId="20" hidden="1">'23conceito'!$8:$9</definedName>
    <definedName name="Z_87E9DA1B_1CEB_458D_87A5_C4E38BAE485A_.wvu.Rows" localSheetId="3" hidden="1">'6populacao1'!$8:$8,'6populacao1'!#REF!,'6populacao1'!#REF!</definedName>
    <definedName name="Z_87E9DA1B_1CEB_458D_87A5_C4E38BAE485A_.wvu.Rows" localSheetId="4" hidden="1">'7empregoINE1'!#REF!,'7empregoINE1'!#REF!</definedName>
    <definedName name="Z_87E9DA1B_1CEB_458D_87A5_C4E38BAE485A_.wvu.Rows" localSheetId="5" hidden="1">'8desemprego_INE1'!$41:$41,'8desemprego_INE1'!#REF!,'8desemprego_INE1'!$63:$63,'8desemprego_INE1'!#REF!</definedName>
    <definedName name="Z_87E9DA1B_1CEB_458D_87A5_C4E38BAE485A_.wvu.Rows" localSheetId="6" hidden="1">'9dgert'!#REF!,'9dgert'!#REF!,'9dgert'!#REF!</definedName>
    <definedName name="Z_D8E90C30_C61D_40A7_989F_8651AA8E91E2_.wvu.Cols" localSheetId="13" hidden="1">'16irct'!#REF!</definedName>
    <definedName name="Z_D8E90C30_C61D_40A7_989F_8651AA8E91E2_.wvu.Cols" localSheetId="15" hidden="1">'18ssocial'!#REF!</definedName>
    <definedName name="Z_D8E90C30_C61D_40A7_989F_8651AA8E91E2_.wvu.PrintArea" localSheetId="7" hidden="1">'10desemprego_IEFP'!$A$1:$S$80</definedName>
    <definedName name="Z_D8E90C30_C61D_40A7_989F_8651AA8E91E2_.wvu.PrintArea" localSheetId="8" hidden="1">'11desemprego_IEFP'!$A$1:$S$51</definedName>
    <definedName name="Z_D8E90C30_C61D_40A7_989F_8651AA8E91E2_.wvu.PrintArea" localSheetId="9" hidden="1">'12fp_ine_trim'!$A$1:$X$54</definedName>
    <definedName name="Z_D8E90C30_C61D_40A7_989F_8651AA8E91E2_.wvu.PrintArea" localSheetId="11" hidden="1">'14ganhos'!$A$1:$P$62</definedName>
    <definedName name="Z_D8E90C30_C61D_40A7_989F_8651AA8E91E2_.wvu.PrintArea" localSheetId="12" hidden="1">'15salários'!$A$1:$K$49</definedName>
    <definedName name="Z_D8E90C30_C61D_40A7_989F_8651AA8E91E2_.wvu.PrintArea" localSheetId="13" hidden="1">'16irct'!$A$1:$S$77</definedName>
    <definedName name="Z_D8E90C30_C61D_40A7_989F_8651AA8E91E2_.wvu.PrintArea" localSheetId="15" hidden="1">'18ssocial'!$A$1:$N$69</definedName>
    <definedName name="Z_D8E90C30_C61D_40A7_989F_8651AA8E91E2_.wvu.PrintArea" localSheetId="16" hidden="1">'19ssocial '!$A$1:$O$72</definedName>
    <definedName name="Z_D8E90C30_C61D_40A7_989F_8651AA8E91E2_.wvu.PrintArea" localSheetId="17" hidden="1">'20destaque'!$A$1:$S$72</definedName>
    <definedName name="Z_D8E90C30_C61D_40A7_989F_8651AA8E91E2_.wvu.PrintArea" localSheetId="19" hidden="1">'22conceito'!$A$1:$AG$71</definedName>
    <definedName name="Z_D8E90C30_C61D_40A7_989F_8651AA8E91E2_.wvu.PrintArea" localSheetId="20" hidden="1">'23conceito'!$A$1:$AG$73</definedName>
    <definedName name="Z_D8E90C30_C61D_40A7_989F_8651AA8E91E2_.wvu.PrintArea" localSheetId="3" hidden="1">'6populacao1'!$A$1:$Z$61</definedName>
    <definedName name="Z_D8E90C30_C61D_40A7_989F_8651AA8E91E2_.wvu.PrintArea" localSheetId="4" hidden="1">'7empregoINE1'!$A$1:$Z$71</definedName>
    <definedName name="Z_D8E90C30_C61D_40A7_989F_8651AA8E91E2_.wvu.PrintArea" localSheetId="5" hidden="1">'8desemprego_INE1'!$A$1:$Z$65</definedName>
    <definedName name="Z_D8E90C30_C61D_40A7_989F_8651AA8E91E2_.wvu.PrintArea" localSheetId="6" hidden="1">'9dgert'!$A$1:$K$81</definedName>
    <definedName name="Z_D8E90C30_C61D_40A7_989F_8651AA8E91E2_.wvu.PrintArea" localSheetId="0" hidden="1">capa!$A$1:$K$58</definedName>
    <definedName name="Z_D8E90C30_C61D_40A7_989F_8651AA8E91E2_.wvu.PrintArea" localSheetId="21" hidden="1">contracapa!$A$1:$E$54</definedName>
    <definedName name="Z_D8E90C30_C61D_40A7_989F_8651AA8E91E2_.wvu.PrintArea" localSheetId="2" hidden="1">fontes!$A$1:$O$40</definedName>
    <definedName name="Z_D8E90C30_C61D_40A7_989F_8651AA8E91E2_.wvu.PrintArea" localSheetId="1" hidden="1">introducao!$A$1:$O$53</definedName>
    <definedName name="Z_D8E90C30_C61D_40A7_989F_8651AA8E91E2_.wvu.Rows" localSheetId="8" hidden="1">'11desemprego_IEFP'!#REF!,'11desemprego_IEFP'!#REF!</definedName>
    <definedName name="Z_D8E90C30_C61D_40A7_989F_8651AA8E91E2_.wvu.Rows" localSheetId="9" hidden="1">'12fp_ine_trim'!#REF!,'12fp_ine_trim'!#REF!</definedName>
    <definedName name="Z_D8E90C30_C61D_40A7_989F_8651AA8E91E2_.wvu.Rows" localSheetId="11" hidden="1">'14ganhos'!#REF!</definedName>
    <definedName name="Z_D8E90C30_C61D_40A7_989F_8651AA8E91E2_.wvu.Rows" localSheetId="12" hidden="1">'15salários'!$29:$30,'15salários'!#REF!</definedName>
    <definedName name="Z_D8E90C30_C61D_40A7_989F_8651AA8E91E2_.wvu.Rows" localSheetId="13" hidden="1">'16irct'!#REF!</definedName>
    <definedName name="Z_D8E90C30_C61D_40A7_989F_8651AA8E91E2_.wvu.Rows" localSheetId="15" hidden="1">'18ssocial'!$31:$31</definedName>
    <definedName name="Z_D8E90C30_C61D_40A7_989F_8651AA8E91E2_.wvu.Rows" localSheetId="16" hidden="1">'19ssocial '!#REF!</definedName>
    <definedName name="Z_D8E90C30_C61D_40A7_989F_8651AA8E91E2_.wvu.Rows" localSheetId="17" hidden="1">'20destaque'!#REF!,'20destaque'!#REF!</definedName>
    <definedName name="Z_D8E90C30_C61D_40A7_989F_8651AA8E91E2_.wvu.Rows" localSheetId="19" hidden="1">'22conceito'!#REF!</definedName>
    <definedName name="Z_D8E90C30_C61D_40A7_989F_8651AA8E91E2_.wvu.Rows" localSheetId="20" hidden="1">'23conceito'!$8:$9</definedName>
    <definedName name="Z_D8E90C30_C61D_40A7_989F_8651AA8E91E2_.wvu.Rows" localSheetId="3" hidden="1">'6populacao1'!$8:$8,'6populacao1'!#REF!,'6populacao1'!$31:$58,'6populacao1'!$59:$59</definedName>
    <definedName name="Z_D8E90C30_C61D_40A7_989F_8651AA8E91E2_.wvu.Rows" localSheetId="4" hidden="1">'7empregoINE1'!#REF!,'7empregoINE1'!#REF!</definedName>
    <definedName name="Z_D8E90C30_C61D_40A7_989F_8651AA8E91E2_.wvu.Rows" localSheetId="6" hidden="1">'9dgert'!#REF!,'9dgert'!#REF!,'9dgert'!#REF!</definedName>
  </definedNames>
  <calcPr calcId="125725"/>
  <customWorkbookViews>
    <customWorkbookView name="Carla.Lopes - Vista pessoal" guid="{D8E90C30-C61D-40A7-989F-8651AA8E91E2}" mergeInterval="0" personalView="1" maximized="1" xWindow="1" yWindow="1" windowWidth="1436" windowHeight="636" tabRatio="792" activeSheetId="22"/>
    <customWorkbookView name="Teresa Feliciano - Vista pessoal" guid="{5859C3A0-D6FB-40D9-B6C2-346CB5A63A0A}" mergeInterval="0" personalView="1" maximized="1" xWindow="1" yWindow="1" windowWidth="1276" windowHeight="752" tabRatio="551" activeSheetId="20"/>
    <customWorkbookView name="Joana.Matos - Vista pessoal" guid="{87E9DA1B-1CEB-458D-87A5-C4E38BAE485A}" mergeInterval="0" personalView="1" maximized="1" xWindow="1" yWindow="1" windowWidth="1276" windowHeight="752" tabRatio="551" activeSheetId="16"/>
  </customWorkbookViews>
  <fileRecoveryPr autoRecover="0"/>
</workbook>
</file>

<file path=xl/calcChain.xml><?xml version="1.0" encoding="utf-8"?>
<calcChain xmlns="http://schemas.openxmlformats.org/spreadsheetml/2006/main">
  <c r="F53" i="491"/>
  <c r="J9" i="486" l="1"/>
  <c r="J10"/>
  <c r="J11"/>
  <c r="J12"/>
  <c r="J13"/>
  <c r="J14"/>
  <c r="J15"/>
  <c r="J16"/>
  <c r="J17"/>
  <c r="J18"/>
  <c r="J19"/>
  <c r="J20"/>
  <c r="J21"/>
  <c r="J22"/>
  <c r="J23"/>
  <c r="J24"/>
  <c r="J25"/>
  <c r="J26"/>
  <c r="J27"/>
  <c r="J28"/>
  <c r="J29"/>
  <c r="J30"/>
  <c r="J31"/>
  <c r="J32"/>
  <c r="J33"/>
  <c r="J34"/>
  <c r="J35"/>
  <c r="J36"/>
  <c r="J37"/>
  <c r="J38"/>
  <c r="M65" i="501"/>
  <c r="K65"/>
  <c r="I65"/>
  <c r="G65"/>
  <c r="F65" l="1"/>
  <c r="H65"/>
  <c r="J65"/>
  <c r="L65"/>
  <c r="X62" i="505"/>
  <c r="X61"/>
  <c r="X60"/>
  <c r="X59"/>
  <c r="X58"/>
  <c r="X57"/>
  <c r="X56"/>
  <c r="X55"/>
  <c r="X54"/>
  <c r="X53"/>
  <c r="X52"/>
  <c r="X51"/>
  <c r="X50"/>
  <c r="X49"/>
  <c r="X48"/>
  <c r="V40"/>
  <c r="V24"/>
  <c r="V45"/>
  <c r="R45"/>
  <c r="N45"/>
  <c r="J45"/>
  <c r="F45"/>
  <c r="X67" i="504"/>
  <c r="X66"/>
  <c r="X64"/>
  <c r="X63"/>
  <c r="X62"/>
  <c r="X61"/>
  <c r="X60"/>
  <c r="X59"/>
  <c r="X58"/>
  <c r="X57"/>
  <c r="X56"/>
  <c r="X55"/>
  <c r="X54"/>
  <c r="X52"/>
  <c r="X51"/>
  <c r="X50"/>
  <c r="V41"/>
  <c r="V40"/>
  <c r="V39"/>
  <c r="V47"/>
  <c r="R47"/>
  <c r="N47"/>
  <c r="J47"/>
  <c r="F47"/>
  <c r="X58" i="503"/>
  <c r="X57"/>
  <c r="X56"/>
  <c r="X55"/>
  <c r="X54"/>
  <c r="X53"/>
  <c r="X52"/>
  <c r="X51"/>
  <c r="X50"/>
  <c r="X49"/>
  <c r="X48"/>
  <c r="X44"/>
  <c r="X41"/>
  <c r="X40"/>
  <c r="X39"/>
  <c r="V35"/>
  <c r="R35"/>
  <c r="N35"/>
  <c r="J35"/>
  <c r="F35"/>
  <c r="X45" l="1"/>
  <c r="X46"/>
  <c r="X47"/>
  <c r="X65" i="504"/>
  <c r="X38" i="503"/>
  <c r="X42"/>
  <c r="X43"/>
  <c r="X53" i="504"/>
  <c r="E65" i="501" l="1"/>
  <c r="AN6" i="500" l="1"/>
  <c r="AD27" l="1"/>
  <c r="AM27" s="1"/>
  <c r="AD9"/>
  <c r="AM9" s="1"/>
  <c r="AD10"/>
  <c r="AM10" s="1"/>
  <c r="AD11"/>
  <c r="AM11" s="1"/>
  <c r="AD12"/>
  <c r="AM12" s="1"/>
  <c r="AD13"/>
  <c r="AM13" s="1"/>
  <c r="AD14"/>
  <c r="AM14" s="1"/>
  <c r="AD15"/>
  <c r="AM15" s="1"/>
  <c r="AD16"/>
  <c r="AM16" s="1"/>
  <c r="AD17"/>
  <c r="AM17" s="1"/>
  <c r="AD18"/>
  <c r="AM18" s="1"/>
  <c r="AD19"/>
  <c r="AM19" s="1"/>
  <c r="AD20"/>
  <c r="AM20" s="1"/>
  <c r="AD21"/>
  <c r="AM21" s="1"/>
  <c r="AD22"/>
  <c r="AM22" s="1"/>
  <c r="AD23"/>
  <c r="AM23" s="1"/>
  <c r="AD24"/>
  <c r="AM24" s="1"/>
  <c r="AD25"/>
  <c r="AM25" s="1"/>
  <c r="AD26"/>
  <c r="AM26" s="1"/>
  <c r="AD8"/>
  <c r="AM8" s="1"/>
  <c r="AE9" l="1"/>
  <c r="AE10"/>
  <c r="AE11"/>
  <c r="AE12"/>
  <c r="AE13"/>
  <c r="AE14"/>
  <c r="AE15"/>
  <c r="AE16"/>
  <c r="AE17"/>
  <c r="AE18"/>
  <c r="AE19"/>
  <c r="AE20"/>
  <c r="AE21"/>
  <c r="AE22"/>
  <c r="AE23"/>
  <c r="AE24"/>
  <c r="AE25"/>
  <c r="AE26"/>
  <c r="AE27"/>
  <c r="AE8"/>
  <c r="K6"/>
  <c r="Q16" i="498"/>
  <c r="Q18" s="1"/>
  <c r="AF9" i="500" l="1"/>
  <c r="AF10"/>
  <c r="AF11"/>
  <c r="AF12"/>
  <c r="AF13"/>
  <c r="AF14"/>
  <c r="AF15"/>
  <c r="AF16"/>
  <c r="AF17"/>
  <c r="AF18"/>
  <c r="AF19"/>
  <c r="AF20"/>
  <c r="AF21"/>
  <c r="AF22"/>
  <c r="AF23"/>
  <c r="AF24"/>
  <c r="AF25"/>
  <c r="AF26"/>
  <c r="AF27"/>
  <c r="AF8"/>
  <c r="Q52" i="497"/>
  <c r="Q69"/>
  <c r="J44" i="500" l="1"/>
  <c r="I44"/>
  <c r="H44"/>
  <c r="G44"/>
  <c r="F44"/>
  <c r="E44"/>
  <c r="K43"/>
  <c r="K44"/>
  <c r="K7"/>
  <c r="AH8" l="1"/>
  <c r="AO8" s="1"/>
  <c r="AH9"/>
  <c r="AO9" s="1"/>
  <c r="AH10"/>
  <c r="AO10" s="1"/>
  <c r="AH11"/>
  <c r="AO11" s="1"/>
  <c r="AH12"/>
  <c r="AO12" s="1"/>
  <c r="AH13"/>
  <c r="AO13" s="1"/>
  <c r="AH14"/>
  <c r="AO14" s="1"/>
  <c r="AH15"/>
  <c r="AO15" s="1"/>
  <c r="AH16"/>
  <c r="AO16" s="1"/>
  <c r="AH17"/>
  <c r="AO17" s="1"/>
  <c r="AH18"/>
  <c r="AO18" s="1"/>
  <c r="AH19"/>
  <c r="AO19" s="1"/>
  <c r="AH20"/>
  <c r="AO20" s="1"/>
  <c r="AH21"/>
  <c r="AO21" s="1"/>
  <c r="AH22"/>
  <c r="AO22" s="1"/>
  <c r="AH23"/>
  <c r="AO23" s="1"/>
  <c r="AH24"/>
  <c r="AO24" s="1"/>
  <c r="AH25"/>
  <c r="AO25" s="1"/>
  <c r="AH26"/>
  <c r="AO26" s="1"/>
  <c r="AH27"/>
  <c r="AO27" s="1"/>
  <c r="K35" i="7" l="1"/>
  <c r="AG27" i="500" l="1"/>
  <c r="AN27" s="1"/>
  <c r="AG26"/>
  <c r="AN26" s="1"/>
  <c r="AG25"/>
  <c r="AN25" s="1"/>
  <c r="AG24"/>
  <c r="AN24" s="1"/>
  <c r="AG23"/>
  <c r="AN23" s="1"/>
  <c r="AG22"/>
  <c r="AN22" s="1"/>
  <c r="AG21"/>
  <c r="AN21" s="1"/>
  <c r="AG20"/>
  <c r="AN20" s="1"/>
  <c r="AG19"/>
  <c r="AN19" s="1"/>
  <c r="AG18"/>
  <c r="AN18" s="1"/>
  <c r="AG17"/>
  <c r="AN17" s="1"/>
  <c r="AG16"/>
  <c r="AN16" s="1"/>
  <c r="AG15"/>
  <c r="AN15" s="1"/>
  <c r="AG14"/>
  <c r="AN14" s="1"/>
  <c r="AG13"/>
  <c r="AN13" s="1"/>
  <c r="AG12"/>
  <c r="AN12" s="1"/>
  <c r="AG11"/>
  <c r="AN11" s="1"/>
  <c r="AG10"/>
  <c r="AN10" s="1"/>
  <c r="AG9"/>
  <c r="AN9" s="1"/>
  <c r="AG8"/>
  <c r="AN8" s="1"/>
  <c r="Q76" i="497"/>
  <c r="Q75"/>
  <c r="Q74"/>
  <c r="Q73"/>
  <c r="Q72"/>
  <c r="Q71"/>
  <c r="Q70"/>
  <c r="Q66" i="491" l="1"/>
  <c r="Q67"/>
  <c r="Q68"/>
  <c r="Q69"/>
  <c r="Q65"/>
  <c r="I74" i="487" l="1"/>
  <c r="H74"/>
  <c r="G74"/>
  <c r="F74"/>
  <c r="E74"/>
  <c r="I66"/>
  <c r="H66"/>
  <c r="E66"/>
  <c r="F61"/>
  <c r="I56"/>
  <c r="H56"/>
  <c r="G56"/>
  <c r="F56"/>
  <c r="E56"/>
  <c r="I51"/>
  <c r="H51"/>
  <c r="G51"/>
  <c r="F51"/>
  <c r="E51"/>
  <c r="I46"/>
  <c r="H46"/>
  <c r="G46"/>
  <c r="F46"/>
  <c r="E46"/>
  <c r="I38"/>
  <c r="H38"/>
  <c r="G38"/>
  <c r="F38"/>
  <c r="E38"/>
  <c r="N29" i="458" l="1"/>
  <c r="N28"/>
  <c r="N27"/>
</calcChain>
</file>

<file path=xl/sharedStrings.xml><?xml version="1.0" encoding="utf-8"?>
<sst xmlns="http://schemas.openxmlformats.org/spreadsheetml/2006/main" count="1526" uniqueCount="597">
  <si>
    <t>invalidez, velhice e sobrevivência</t>
  </si>
  <si>
    <t>desemprego e apoio ao emprego</t>
  </si>
  <si>
    <t>população total</t>
  </si>
  <si>
    <t xml:space="preserve"> n.d.</t>
  </si>
  <si>
    <t xml:space="preserve"> Conceitos</t>
  </si>
  <si>
    <t>valor inferior a 0,1 da unidade utilizada</t>
  </si>
  <si>
    <t>salários na construção civil e obras públicas</t>
  </si>
  <si>
    <t>população desempregada</t>
  </si>
  <si>
    <t>retribuição mínima mensal garantida</t>
  </si>
  <si>
    <t>-</t>
  </si>
  <si>
    <r>
      <t>ISSN</t>
    </r>
    <r>
      <rPr>
        <sz val="8"/>
        <color indexed="63"/>
        <rFont val="Arial"/>
        <family val="2"/>
      </rPr>
      <t xml:space="preserve"> 0873-4682</t>
    </r>
  </si>
  <si>
    <t xml:space="preserve"> Trabalho</t>
  </si>
  <si>
    <t xml:space="preserve"> Formação Profissional</t>
  </si>
  <si>
    <t>população com emprego</t>
  </si>
  <si>
    <t>índice de preços no consumidor</t>
  </si>
  <si>
    <t xml:space="preserve"> o.o</t>
  </si>
  <si>
    <t>prestações familiares</t>
  </si>
  <si>
    <t xml:space="preserve">Sinais convencionais  </t>
  </si>
  <si>
    <t>estrutura empresarial</t>
  </si>
  <si>
    <r>
      <t>Depósito Legal</t>
    </r>
    <r>
      <rPr>
        <sz val="8"/>
        <color indexed="63"/>
        <rFont val="Arial"/>
        <family val="2"/>
      </rPr>
      <t>: 100553/96</t>
    </r>
  </si>
  <si>
    <t>valor inferior a metade da unidade utilizada</t>
  </si>
  <si>
    <t xml:space="preserve"> Fontes</t>
  </si>
  <si>
    <t>doença</t>
  </si>
  <si>
    <r>
      <t>Periodicidade</t>
    </r>
    <r>
      <rPr>
        <sz val="8"/>
        <color indexed="63"/>
        <rFont val="Arial"/>
        <family val="2"/>
      </rPr>
      <t>: Mensal</t>
    </r>
  </si>
  <si>
    <t xml:space="preserve">Dados recolhidos até:    </t>
  </si>
  <si>
    <t>desemprego registado - no fim do período</t>
  </si>
  <si>
    <t>ganhos médios</t>
  </si>
  <si>
    <t>Índice</t>
  </si>
  <si>
    <t>desemprego registado, ofertas e colocações - ao longo do período</t>
  </si>
  <si>
    <t xml:space="preserve"> Segurança Social</t>
  </si>
  <si>
    <t>rendimento social de inserção</t>
  </si>
  <si>
    <t>acidentes de trabalho</t>
  </si>
  <si>
    <t xml:space="preserve"> População, Emprego e Desemprego</t>
  </si>
  <si>
    <t xml:space="preserve"> Quadros sinópticos</t>
  </si>
  <si>
    <t xml:space="preserve"> </t>
  </si>
  <si>
    <t xml:space="preserve">ISSN: 0873 - 4682  </t>
  </si>
  <si>
    <t>valor nulo</t>
  </si>
  <si>
    <t>valor não disponível</t>
  </si>
  <si>
    <t xml:space="preserve"> Informação em destaque</t>
  </si>
  <si>
    <t>valor inferior à unidade utilizada</t>
  </si>
  <si>
    <r>
      <t xml:space="preserve"> §</t>
    </r>
    <r>
      <rPr>
        <sz val="8"/>
        <color indexed="63"/>
        <rFont val="Arial"/>
        <family val="2"/>
      </rPr>
      <t xml:space="preserve">  </t>
    </r>
  </si>
  <si>
    <r>
      <t xml:space="preserve"> o</t>
    </r>
    <r>
      <rPr>
        <sz val="8"/>
        <color indexed="63"/>
        <rFont val="Arial"/>
        <family val="2"/>
      </rPr>
      <t xml:space="preserve"> </t>
    </r>
  </si>
  <si>
    <t xml:space="preserve"> Ficha Técnica</t>
  </si>
  <si>
    <t xml:space="preserve">Introdução </t>
  </si>
  <si>
    <t xml:space="preserve">  - </t>
  </si>
  <si>
    <t>população em educação ou formação</t>
  </si>
  <si>
    <r>
      <t>Título</t>
    </r>
    <r>
      <rPr>
        <sz val="8"/>
        <color indexed="63"/>
        <rFont val="Arial"/>
        <family val="2"/>
      </rPr>
      <t>: Boletim Estatístico    -</t>
    </r>
  </si>
  <si>
    <t>tendências do mercado de trabalho</t>
  </si>
  <si>
    <r>
      <t xml:space="preserve">O </t>
    </r>
    <r>
      <rPr>
        <b/>
        <sz val="9"/>
        <color indexed="63"/>
        <rFont val="Arial"/>
        <family val="2"/>
      </rPr>
      <t>Boletim Estatístico</t>
    </r>
    <r>
      <rPr>
        <sz val="9"/>
        <color indexed="63"/>
        <rFont val="Arial"/>
        <family val="2"/>
      </rPr>
      <t xml:space="preserve"> é uma publicação mensal, iniciada em 1996, de divulgação de dados estatísticos das áreas do Emprego, da Formação Profissional, do Trabalho e da Segurança Social.
Para além das páginas de temática fixa, existem duas páginas com rotatividade de tema para informação em destaque (páginas 20 e 21).
Cada página temática de periodicidade trimestral é composta, sempre que se mostre pertinente,  por duas partes: uma de indicadores gerais que permanecem ao longo do trimestre e uma segunda com informação de rotatividade mensal, de forma a potenciar a informação a disponibilizar.</t>
    </r>
  </si>
  <si>
    <t>despedimentos coletivos</t>
  </si>
  <si>
    <t>instrumentos de regulamentação coletiva do trabalho</t>
  </si>
  <si>
    <t>Publicação eletrónica mensal</t>
  </si>
  <si>
    <r>
      <t>Formato:</t>
    </r>
    <r>
      <rPr>
        <sz val="8"/>
        <color indexed="63"/>
        <rFont val="Arial"/>
        <family val="2"/>
      </rPr>
      <t xml:space="preserve"> publicação em suporte eletrónico</t>
    </r>
  </si>
  <si>
    <r>
      <t xml:space="preserve">INE, Inquérito ao Emprego - </t>
    </r>
    <r>
      <rPr>
        <sz val="8"/>
        <color indexed="63"/>
        <rFont val="Arial"/>
        <family val="2"/>
      </rPr>
      <t xml:space="preserve">inquérito que tem por principal objetivo a caracterização da população face ao mercado de trabalho. É um inquérito trimestral, por amostragem, dirigido a residentes em alojamentos familiares no espaço nacional e disponibiliza resultados trimestrais e anuais. A informação é obtida por recolha direta, mediante entrevista assistida por computador, segundo um modo de recolha misto: a primeira entrevista ao alojamento é feita presencialmente e as cinco inquirições seguintes, se forem cumpridos determinados requisitos, são feitas por telefone. Os dados divulgados foram calibrados, tendo por referência as estimativas independentes da população calculadas a partir dos resultados definitivos dos Censos 2001. </t>
    </r>
  </si>
  <si>
    <r>
      <t xml:space="preserve">INE, Inquérito Qualitativo de Conjuntura aos Consumidores </t>
    </r>
    <r>
      <rPr>
        <sz val="8"/>
        <color indexed="63"/>
        <rFont val="Arial"/>
        <family val="2"/>
      </rPr>
      <t>- inquérito harmonizado a nível europeu, de carácter mensal com o objetivo de recolha de informação que forneça as opiniões (avaliações/expectativas) dos consumidores sobre a situação económica e financeira das famílias, bem como as suas expectativas sobre a evolução próxima da economia.</t>
    </r>
  </si>
  <si>
    <r>
      <t xml:space="preserve">INE, Inquéritos Qualitativos de Conjuntura às Empresas (Indústria Transformadora, Construção e Obras Públicas e Serviços) </t>
    </r>
    <r>
      <rPr>
        <sz val="8"/>
        <color indexed="63"/>
        <rFont val="Arial"/>
        <family val="2"/>
      </rPr>
      <t xml:space="preserve">- inquérito mensal, harmonizado a nível europeu, com o objetivo de recolha de informação que forneça as opiniões (avaliações/expectativas) dos agentes económicos/empresários sobre a evolução da atividade económica da sua própria empresa. Da conjugação das opiniões dos empresários, torna-se possível avaliar não só a situação do sector, como também as </t>
    </r>
    <r>
      <rPr>
        <sz val="8"/>
        <color rgb="FF333333"/>
        <rFont val="Arial"/>
        <family val="2"/>
      </rPr>
      <t>respetivas perspetivas.</t>
    </r>
  </si>
  <si>
    <r>
      <t>Para uma perceção mais completa das características e conteúdo dos dados estatísticos constantes dos quadros apresentados, dever-se-á consultar as fontes</t>
    </r>
    <r>
      <rPr>
        <sz val="8"/>
        <color rgb="FF333333"/>
        <rFont val="Arial"/>
        <family val="2"/>
      </rPr>
      <t xml:space="preserve"> respetivas neles indicadas:</t>
    </r>
  </si>
  <si>
    <t>Beja</t>
  </si>
  <si>
    <t>Évora</t>
  </si>
  <si>
    <t>Portalegre</t>
  </si>
  <si>
    <t>Setúbal</t>
  </si>
  <si>
    <t>Lisboa</t>
  </si>
  <si>
    <t>Leiria</t>
  </si>
  <si>
    <t>Coimbra</t>
  </si>
  <si>
    <t>Aveiro</t>
  </si>
  <si>
    <t>Porto</t>
  </si>
  <si>
    <t>Braga</t>
  </si>
  <si>
    <t>Viana do Castelo</t>
  </si>
  <si>
    <t>Bragança</t>
  </si>
  <si>
    <t>Vila Real</t>
  </si>
  <si>
    <t>total</t>
  </si>
  <si>
    <t>(percentagem)</t>
  </si>
  <si>
    <t>Continente</t>
  </si>
  <si>
    <t>Mulheres</t>
  </si>
  <si>
    <t>Homens</t>
  </si>
  <si>
    <t>Portugal</t>
  </si>
  <si>
    <t>Faro</t>
  </si>
  <si>
    <t>Castelo Branco</t>
  </si>
  <si>
    <t>Guarda</t>
  </si>
  <si>
    <t>Viseu</t>
  </si>
  <si>
    <t>(número)</t>
  </si>
  <si>
    <t>mulheres</t>
  </si>
  <si>
    <t>homens</t>
  </si>
  <si>
    <t>Santarém</t>
  </si>
  <si>
    <t xml:space="preserve">Serralheiro civil </t>
  </si>
  <si>
    <t>Canalizador</t>
  </si>
  <si>
    <t>Estucador</t>
  </si>
  <si>
    <t>Espalhador de betuminosos</t>
  </si>
  <si>
    <t>Armador de ferro</t>
  </si>
  <si>
    <t>(euros)</t>
  </si>
  <si>
    <t>outubro</t>
  </si>
  <si>
    <t>abril</t>
  </si>
  <si>
    <t>Mais informação em:  http://www.ine.pt</t>
  </si>
  <si>
    <t>principais variações face ao mês anterior</t>
  </si>
  <si>
    <t>Homóloga</t>
  </si>
  <si>
    <t>Em cadeia</t>
  </si>
  <si>
    <t>variação</t>
  </si>
  <si>
    <t>jan.</t>
  </si>
  <si>
    <t>dez.</t>
  </si>
  <si>
    <t>nov.</t>
  </si>
  <si>
    <t>out.</t>
  </si>
  <si>
    <t>set.</t>
  </si>
  <si>
    <t>ago.</t>
  </si>
  <si>
    <t>jul.</t>
  </si>
  <si>
    <t>jun.</t>
  </si>
  <si>
    <t>mai.</t>
  </si>
  <si>
    <t>abr.</t>
  </si>
  <si>
    <t>mar.</t>
  </si>
  <si>
    <t>fev.</t>
  </si>
  <si>
    <t xml:space="preserve">                                                                                                                                                                                                                                                                                                                 </t>
  </si>
  <si>
    <t>Mais informação em:  http://www.dgert.mee.gov.pt</t>
  </si>
  <si>
    <t>convenções publicadas</t>
  </si>
  <si>
    <t>ipc</t>
  </si>
  <si>
    <t>real</t>
  </si>
  <si>
    <t>nominal</t>
  </si>
  <si>
    <t>%</t>
  </si>
  <si>
    <t>variação anualizada (%)</t>
  </si>
  <si>
    <t>variação (%)</t>
  </si>
  <si>
    <t>convenção com maior número de trabalhadores</t>
  </si>
  <si>
    <t>Real</t>
  </si>
  <si>
    <t>Nominal</t>
  </si>
  <si>
    <t>Zonas brancas (trab. administrativos)</t>
  </si>
  <si>
    <r>
      <t>U.</t>
    </r>
    <r>
      <rPr>
        <sz val="8"/>
        <color indexed="63"/>
        <rFont val="Arial"/>
        <family val="2"/>
      </rPr>
      <t xml:space="preserve"> At.org.inter. e out.inst.extra-territ.</t>
    </r>
  </si>
  <si>
    <r>
      <t>T.</t>
    </r>
    <r>
      <rPr>
        <sz val="8"/>
        <color indexed="63"/>
        <rFont val="Arial"/>
        <family val="2"/>
      </rPr>
      <t xml:space="preserve"> At.fam.p.dom.e a.pr.fam.p/uso próp.</t>
    </r>
  </si>
  <si>
    <r>
      <t xml:space="preserve">S. </t>
    </r>
    <r>
      <rPr>
        <sz val="8"/>
        <color indexed="63"/>
        <rFont val="Arial"/>
        <family val="2"/>
      </rPr>
      <t>Outras atividades de serviços</t>
    </r>
  </si>
  <si>
    <r>
      <t xml:space="preserve">Q. </t>
    </r>
    <r>
      <rPr>
        <sz val="8"/>
        <color indexed="63"/>
        <rFont val="Arial"/>
        <family val="2"/>
      </rPr>
      <t>Ativ. de saúde hum. e apoio social</t>
    </r>
  </si>
  <si>
    <r>
      <t>P.</t>
    </r>
    <r>
      <rPr>
        <sz val="8"/>
        <color indexed="63"/>
        <rFont val="Arial"/>
        <family val="2"/>
      </rPr>
      <t xml:space="preserve"> Educação</t>
    </r>
  </si>
  <si>
    <r>
      <rPr>
        <b/>
        <sz val="8"/>
        <color indexed="63"/>
        <rFont val="Arial"/>
        <family val="2"/>
      </rPr>
      <t>O.</t>
    </r>
    <r>
      <rPr>
        <sz val="8"/>
        <color indexed="63"/>
        <rFont val="Arial"/>
        <family val="2"/>
      </rPr>
      <t xml:space="preserve"> Adm. púb.e defesa; seg.social obrig.</t>
    </r>
  </si>
  <si>
    <r>
      <t>N.</t>
    </r>
    <r>
      <rPr>
        <sz val="8"/>
        <color indexed="63"/>
        <rFont val="Arial"/>
        <family val="2"/>
      </rPr>
      <t xml:space="preserve"> Ativ. admin. e dos serv. de apoio</t>
    </r>
  </si>
  <si>
    <r>
      <t>M.</t>
    </r>
    <r>
      <rPr>
        <sz val="8"/>
        <color indexed="63"/>
        <rFont val="Arial"/>
        <family val="2"/>
      </rPr>
      <t xml:space="preserve"> Ativ.de consult., cient., téc. e simil.</t>
    </r>
  </si>
  <si>
    <r>
      <t>L.</t>
    </r>
    <r>
      <rPr>
        <sz val="8"/>
        <color indexed="63"/>
        <rFont val="Arial"/>
        <family val="2"/>
      </rPr>
      <t xml:space="preserve"> Atividades imobiliárias</t>
    </r>
  </si>
  <si>
    <r>
      <t>K.</t>
    </r>
    <r>
      <rPr>
        <sz val="8"/>
        <color indexed="63"/>
        <rFont val="Arial"/>
        <family val="2"/>
      </rPr>
      <t xml:space="preserve"> Ativ. financeiras e de seguros</t>
    </r>
  </si>
  <si>
    <r>
      <t>J.</t>
    </r>
    <r>
      <rPr>
        <sz val="8"/>
        <color indexed="63"/>
        <rFont val="Arial"/>
        <family val="2"/>
      </rPr>
      <t xml:space="preserve"> Ativ. de inform. e de comunicação</t>
    </r>
  </si>
  <si>
    <r>
      <t>I.</t>
    </r>
    <r>
      <rPr>
        <sz val="8"/>
        <color indexed="63"/>
        <rFont val="Arial"/>
        <family val="2"/>
      </rPr>
      <t xml:space="preserve"> Alojamento, restauração e similares</t>
    </r>
  </si>
  <si>
    <r>
      <t>H.</t>
    </r>
    <r>
      <rPr>
        <sz val="8"/>
        <color indexed="63"/>
        <rFont val="Arial"/>
        <family val="2"/>
      </rPr>
      <t xml:space="preserve"> Transportes e armazenagem</t>
    </r>
  </si>
  <si>
    <r>
      <t>G.</t>
    </r>
    <r>
      <rPr>
        <sz val="8"/>
        <color indexed="63"/>
        <rFont val="Arial"/>
        <family val="2"/>
      </rPr>
      <t xml:space="preserve"> Com.gros. e ret., rep. veíc. aut.</t>
    </r>
  </si>
  <si>
    <r>
      <rPr>
        <b/>
        <sz val="8"/>
        <color indexed="63"/>
        <rFont val="Arial"/>
        <family val="2"/>
      </rPr>
      <t>F.</t>
    </r>
    <r>
      <rPr>
        <sz val="8"/>
        <color indexed="63"/>
        <rFont val="Arial"/>
        <family val="2"/>
      </rPr>
      <t xml:space="preserve"> Construção</t>
    </r>
  </si>
  <si>
    <r>
      <rPr>
        <b/>
        <sz val="8"/>
        <color indexed="63"/>
        <rFont val="Arial"/>
        <family val="2"/>
      </rPr>
      <t>E.</t>
    </r>
    <r>
      <rPr>
        <sz val="8"/>
        <color indexed="63"/>
        <rFont val="Arial"/>
        <family val="2"/>
      </rPr>
      <t xml:space="preserve"> Captação, trat.,distr.; san.,despol.</t>
    </r>
  </si>
  <si>
    <r>
      <t>D.</t>
    </r>
    <r>
      <rPr>
        <sz val="8"/>
        <color indexed="63"/>
        <rFont val="Arial"/>
        <family val="2"/>
      </rPr>
      <t xml:space="preserve"> Elet.gás,vapor,ág.quente/fria,ar frio</t>
    </r>
  </si>
  <si>
    <r>
      <t>C.</t>
    </r>
    <r>
      <rPr>
        <sz val="8"/>
        <color indexed="63"/>
        <rFont val="Arial"/>
        <family val="2"/>
      </rPr>
      <t xml:space="preserve"> Indústrias transformadoras</t>
    </r>
  </si>
  <si>
    <r>
      <t>B.</t>
    </r>
    <r>
      <rPr>
        <sz val="8"/>
        <color indexed="63"/>
        <rFont val="Arial"/>
        <family val="2"/>
      </rPr>
      <t xml:space="preserve"> Indústrias extrativas</t>
    </r>
  </si>
  <si>
    <r>
      <rPr>
        <b/>
        <sz val="8"/>
        <color indexed="63"/>
        <rFont val="Arial"/>
        <family val="2"/>
      </rPr>
      <t>A.</t>
    </r>
    <r>
      <rPr>
        <sz val="8"/>
        <color indexed="63"/>
        <rFont val="Arial"/>
        <family val="2"/>
      </rPr>
      <t xml:space="preserve"> Agric, pr. animal,caça, flor.e pesca</t>
    </r>
  </si>
  <si>
    <t>informação mensal</t>
  </si>
  <si>
    <t xml:space="preserve">instrumentos de regulamentação coletiva do trabalho </t>
  </si>
  <si>
    <t>Outros</t>
  </si>
  <si>
    <t>Açores</t>
  </si>
  <si>
    <t>Madeira</t>
  </si>
  <si>
    <t>famílias com processamento de rendimento social de inserção (RSI)</t>
  </si>
  <si>
    <t>(número e euros)</t>
  </si>
  <si>
    <t>Mais informação em:  http://www.seg-social.pt</t>
  </si>
  <si>
    <t>pensionistas ativos</t>
  </si>
  <si>
    <t>Invalidez</t>
  </si>
  <si>
    <t xml:space="preserve">Velhice </t>
  </si>
  <si>
    <t>Sobrevivência</t>
  </si>
  <si>
    <t>titulares</t>
  </si>
  <si>
    <t>Abono de família</t>
  </si>
  <si>
    <t>Subsídio educação especial</t>
  </si>
  <si>
    <t>Subsídio vitalício</t>
  </si>
  <si>
    <t>Subsídio de desemprego</t>
  </si>
  <si>
    <t>Subsídio social de desemprego inicial</t>
  </si>
  <si>
    <t>beneficiários</t>
  </si>
  <si>
    <t>Subsídio social de desemprego subsequente</t>
  </si>
  <si>
    <t>Prolongamento do subsídio social de desemprego</t>
  </si>
  <si>
    <t>valor médio do subsidio (€)</t>
  </si>
  <si>
    <t>Subsídio/ beneficiário</t>
  </si>
  <si>
    <t>Indústria Transformadora</t>
  </si>
  <si>
    <r>
      <t xml:space="preserve">Construção </t>
    </r>
    <r>
      <rPr>
        <vertAlign val="superscript"/>
        <sz val="8"/>
        <color indexed="63"/>
        <rFont val="Arial"/>
        <family val="2"/>
      </rPr>
      <t>(2)</t>
    </r>
  </si>
  <si>
    <t>Comércio</t>
  </si>
  <si>
    <r>
      <t>Serviços</t>
    </r>
    <r>
      <rPr>
        <b/>
        <vertAlign val="superscript"/>
        <sz val="8"/>
        <color indexed="63"/>
        <rFont val="Arial"/>
        <family val="2"/>
      </rPr>
      <t xml:space="preserve"> </t>
    </r>
    <r>
      <rPr>
        <vertAlign val="superscript"/>
        <sz val="8"/>
        <color indexed="63"/>
        <rFont val="Arial"/>
        <family val="2"/>
      </rPr>
      <t>(2)</t>
    </r>
  </si>
  <si>
    <t xml:space="preserve">Indústria Transformadora </t>
  </si>
  <si>
    <r>
      <t>Serviços</t>
    </r>
    <r>
      <rPr>
        <vertAlign val="superscript"/>
        <sz val="8"/>
        <color indexed="63"/>
        <rFont val="Arial"/>
        <family val="2"/>
      </rPr>
      <t xml:space="preserve"> (2)</t>
    </r>
  </si>
  <si>
    <t>processos concluídos</t>
  </si>
  <si>
    <t>desemprego registado:</t>
  </si>
  <si>
    <r>
      <t xml:space="preserve">ofertas ao longo do período </t>
    </r>
    <r>
      <rPr>
        <sz val="6"/>
        <color indexed="63"/>
        <rFont val="Arial"/>
        <family val="2"/>
      </rPr>
      <t>(vh/%)</t>
    </r>
  </si>
  <si>
    <t>(1) a informação de caráter qualitativo tem por fonte os Inquéritos Qualitativos de Conjuntura às Empresas (Indústria Transformadora, Construção e Obras Públicas e Serviços) e aos Consumidores, do INE.     (2) vcs - valores corrigidos da sazonalidade.      (3) Continente.</t>
  </si>
  <si>
    <t>(milhares)</t>
  </si>
  <si>
    <t>15 - 24 anos</t>
  </si>
  <si>
    <t xml:space="preserve">25 - 44 anos </t>
  </si>
  <si>
    <r>
      <t>45 e + anos</t>
    </r>
    <r>
      <rPr>
        <b/>
        <vertAlign val="superscript"/>
        <sz val="8"/>
        <color indexed="63"/>
        <rFont val="Arial"/>
        <family val="2"/>
      </rPr>
      <t xml:space="preserve"> </t>
    </r>
  </si>
  <si>
    <t>(milhares e estrutura em %)</t>
  </si>
  <si>
    <t>v.a.</t>
  </si>
  <si>
    <t>fonte: INE, Inquérito ao Emprego.</t>
  </si>
  <si>
    <t>população com emprego - indicadores globais</t>
  </si>
  <si>
    <t>Indústria, const., energia e água</t>
  </si>
  <si>
    <t>Serviços</t>
  </si>
  <si>
    <t>Tempo completo</t>
  </si>
  <si>
    <t>Tempo parcial</t>
  </si>
  <si>
    <t>Trabalhadores por conta outrem</t>
  </si>
  <si>
    <t>Contrato sem termo</t>
  </si>
  <si>
    <t>Contrato com termo</t>
  </si>
  <si>
    <t>Trabalhadores por conta própria</t>
  </si>
  <si>
    <t>taxa de emprego (%)</t>
  </si>
  <si>
    <t>15 - 64 anos</t>
  </si>
  <si>
    <t>55 - 64 anos</t>
  </si>
  <si>
    <r>
      <t xml:space="preserve">disparidade entre sexos (M-H) </t>
    </r>
    <r>
      <rPr>
        <sz val="7"/>
        <color indexed="63"/>
        <rFont val="Arial"/>
        <family val="2"/>
      </rPr>
      <t>(p.p.)</t>
    </r>
  </si>
  <si>
    <t>(1) população ativa (15 e mais anos)/população total (15 e mais anos).</t>
  </si>
  <si>
    <t>população ativa</t>
  </si>
  <si>
    <t>Menos de 15 anos</t>
  </si>
  <si>
    <t>população total e ativa - indicadores globais</t>
  </si>
  <si>
    <t>4.º trimestre</t>
  </si>
  <si>
    <t>1.º trimestre</t>
  </si>
  <si>
    <t>2.º trimestre</t>
  </si>
  <si>
    <t>3.º trimestre</t>
  </si>
  <si>
    <t>informação anual</t>
  </si>
  <si>
    <t>população desempregada - indicadores globais</t>
  </si>
  <si>
    <t>desemprego total</t>
  </si>
  <si>
    <t>1.º Emprego</t>
  </si>
  <si>
    <t>Novo Emprego</t>
  </si>
  <si>
    <t>Até 11 meses</t>
  </si>
  <si>
    <t>12 meses e mais</t>
  </si>
  <si>
    <t>taxa de desemprego (%)</t>
  </si>
  <si>
    <r>
      <t xml:space="preserve">disparidade entre sexos </t>
    </r>
    <r>
      <rPr>
        <sz val="7"/>
        <color indexed="63"/>
        <rFont val="Arial"/>
        <family val="2"/>
      </rPr>
      <t>(M-H) (p.p.)</t>
    </r>
  </si>
  <si>
    <t>Norte</t>
  </si>
  <si>
    <t>Centro</t>
  </si>
  <si>
    <t xml:space="preserve">Lisboa </t>
  </si>
  <si>
    <t>Alentejo</t>
  </si>
  <si>
    <t>Algarve</t>
  </si>
  <si>
    <t>taxa de desemprego de longa duração (%)</t>
  </si>
  <si>
    <r>
      <t>disparidade entre sexos</t>
    </r>
    <r>
      <rPr>
        <sz val="7"/>
        <color indexed="63"/>
        <rFont val="Arial"/>
        <family val="2"/>
      </rPr>
      <t xml:space="preserve"> (M-H) (p.p.)</t>
    </r>
  </si>
  <si>
    <t>taxa de desemprego na União Europeia</t>
  </si>
  <si>
    <t>&lt; 25 anos</t>
  </si>
  <si>
    <t>Alemanha</t>
  </si>
  <si>
    <t>Áustria</t>
  </si>
  <si>
    <t>Bélgica</t>
  </si>
  <si>
    <t>Eslováquia</t>
  </si>
  <si>
    <t>Espanha</t>
  </si>
  <si>
    <t>Finlândia</t>
  </si>
  <si>
    <t>França</t>
  </si>
  <si>
    <t>Holanda</t>
  </si>
  <si>
    <t>Irlanda</t>
  </si>
  <si>
    <t>Itália</t>
  </si>
  <si>
    <t>Luxemburgo</t>
  </si>
  <si>
    <t>Malta</t>
  </si>
  <si>
    <t>Zona Euro</t>
  </si>
  <si>
    <t>Bulgária</t>
  </si>
  <si>
    <t xml:space="preserve">Dinamarca </t>
  </si>
  <si>
    <t>Polónia</t>
  </si>
  <si>
    <t>República Checa</t>
  </si>
  <si>
    <t>Suécia</t>
  </si>
  <si>
    <t>UE27</t>
  </si>
  <si>
    <t>Estados Unidos</t>
  </si>
  <si>
    <t>desemprego registado - ao longo do período</t>
  </si>
  <si>
    <t>1.º emprego</t>
  </si>
  <si>
    <t>Indúst., energia, água e construção</t>
  </si>
  <si>
    <t>Sem classificação</t>
  </si>
  <si>
    <t>ofertas de emprego - ao longo do período</t>
  </si>
  <si>
    <t xml:space="preserve">ofertas por 100 desempregados </t>
  </si>
  <si>
    <t>colocações - ao longo do período</t>
  </si>
  <si>
    <t>colocações/ofertas (%)</t>
  </si>
  <si>
    <t>Mais informação em:  http://www.iefp.pt</t>
  </si>
  <si>
    <t>pedidos de emprego - no fim do período</t>
  </si>
  <si>
    <t>Empregados</t>
  </si>
  <si>
    <t>Ocupados</t>
  </si>
  <si>
    <t>Menos de 25 anos</t>
  </si>
  <si>
    <t>25 e + anos</t>
  </si>
  <si>
    <r>
      <t>Novo emprego</t>
    </r>
    <r>
      <rPr>
        <vertAlign val="superscript"/>
        <sz val="8"/>
        <color indexed="63"/>
        <rFont val="Arial"/>
        <family val="2"/>
      </rPr>
      <t xml:space="preserve"> (1)</t>
    </r>
    <r>
      <rPr>
        <sz val="8"/>
        <color indexed="63"/>
        <rFont val="Arial"/>
        <family val="2"/>
      </rPr>
      <t xml:space="preserve"> </t>
    </r>
  </si>
  <si>
    <t>Menos de 1 ano</t>
  </si>
  <si>
    <t>1 ano e mais</t>
  </si>
  <si>
    <t>Nenhum nível de instrução</t>
  </si>
  <si>
    <t>Ens. Básico - 1.º ciclo</t>
  </si>
  <si>
    <t>Ens. Básico - 2.º ciclo</t>
  </si>
  <si>
    <t>Ens. Básico - 3.º ciclo</t>
  </si>
  <si>
    <t>Secundário</t>
  </si>
  <si>
    <t>Superior</t>
  </si>
  <si>
    <t>processos iniciados</t>
  </si>
  <si>
    <t>Empresas</t>
  </si>
  <si>
    <t>Total de trabalhadores</t>
  </si>
  <si>
    <t>Trabalhadores a despedir</t>
  </si>
  <si>
    <t>norte</t>
  </si>
  <si>
    <t>centro</t>
  </si>
  <si>
    <t>lisboa e vale do tejo</t>
  </si>
  <si>
    <t>alentejo</t>
  </si>
  <si>
    <t>algarve</t>
  </si>
  <si>
    <t>Despedidos</t>
  </si>
  <si>
    <t>Revogação por acordo</t>
  </si>
  <si>
    <t>Outras medidas</t>
  </si>
  <si>
    <r>
      <t>nota:</t>
    </r>
    <r>
      <rPr>
        <sz val="7"/>
        <color indexed="63"/>
        <rFont val="Arial"/>
        <family val="2"/>
      </rPr>
      <t xml:space="preserve"> a informação por região NUT II foi classificada tendo em conta a Nomenclatura das Unidades Territoriais para Fins Estatísticos (NUT) de 1989.</t>
    </r>
  </si>
  <si>
    <t>população em educação ou formação - indicadores globais</t>
  </si>
  <si>
    <t>15-24 anos</t>
  </si>
  <si>
    <t xml:space="preserve">45 e + anos </t>
  </si>
  <si>
    <r>
      <t xml:space="preserve">fonte: </t>
    </r>
    <r>
      <rPr>
        <sz val="7"/>
        <color indexed="63"/>
        <rFont val="Arial"/>
        <family val="2"/>
      </rPr>
      <t>INE, Inquérito ao Emprego.</t>
    </r>
  </si>
  <si>
    <t>25 - 34 anos</t>
  </si>
  <si>
    <t>35 - 44 anos</t>
  </si>
  <si>
    <t xml:space="preserve">(1) valores do Continente a partir de abril.                (2) por atividade exercida no último emprego.  </t>
  </si>
  <si>
    <r>
      <t xml:space="preserve">nota: </t>
    </r>
    <r>
      <rPr>
        <sz val="7"/>
        <color indexed="63"/>
        <rFont val="Arial"/>
        <family val="2"/>
      </rPr>
      <t>a informação por região NUT II foi classificada tendo em conta a Nomenclatura das Unidades Territoriais para Fins Estatísticos de 2002 (NUT 2002); a informação por  atividade económica, é codificada com a Classificação Portuguesa das Atividades Económicas, Revisão 3 (CAE-Rev.3).</t>
    </r>
  </si>
  <si>
    <t>sre - saldo de respostas extremas.             mm3m - média móvel de 3 meses.             vh - variação homóloga.      n.d. - não disponível</t>
  </si>
  <si>
    <r>
      <t xml:space="preserve"> - estrangeiros</t>
    </r>
    <r>
      <rPr>
        <sz val="8"/>
        <color indexed="63"/>
        <rFont val="Arial"/>
        <family val="2"/>
      </rPr>
      <t xml:space="preserve"> </t>
    </r>
    <r>
      <rPr>
        <sz val="6"/>
        <color indexed="63"/>
        <rFont val="Arial"/>
        <family val="2"/>
      </rPr>
      <t>(milhares)</t>
    </r>
    <r>
      <rPr>
        <sz val="7"/>
        <color indexed="63"/>
        <rFont val="Arial"/>
        <family val="2"/>
      </rPr>
      <t xml:space="preserve"> </t>
    </r>
    <r>
      <rPr>
        <vertAlign val="superscript"/>
        <sz val="8"/>
        <color indexed="63"/>
        <rFont val="Arial"/>
        <family val="2"/>
      </rPr>
      <t>(3)</t>
    </r>
  </si>
  <si>
    <r>
      <t>ao longo do período</t>
    </r>
    <r>
      <rPr>
        <sz val="7"/>
        <color indexed="63"/>
        <rFont val="Arial"/>
        <family val="2"/>
      </rPr>
      <t xml:space="preserve"> (vh/%)</t>
    </r>
  </si>
  <si>
    <r>
      <t>Trabalhadores a despedir (resultado)</t>
    </r>
    <r>
      <rPr>
        <vertAlign val="superscript"/>
        <sz val="8"/>
        <color indexed="63"/>
        <rFont val="Arial"/>
        <family val="2"/>
      </rPr>
      <t>(1)</t>
    </r>
  </si>
  <si>
    <r>
      <t>Trabalhadores a despedir (intenção)</t>
    </r>
    <r>
      <rPr>
        <vertAlign val="superscript"/>
        <sz val="8"/>
        <color indexed="63"/>
        <rFont val="Arial"/>
        <family val="2"/>
      </rPr>
      <t>(1)</t>
    </r>
  </si>
  <si>
    <t>fonte: INE, Índice de Preços no Consumidor.</t>
  </si>
  <si>
    <t xml:space="preserve">Lituânia </t>
  </si>
  <si>
    <t>(1) Caso um beneficiário tenha lançamento por mais de um centro distrital no mês, ele é contabilizado várias vezes nesta tabela.</t>
  </si>
  <si>
    <t>(1) Caso um beneficiário transite de centro distrital no mês ele é contabilizado uma vez em cada um dos centros distritais.</t>
  </si>
  <si>
    <t>(2) Caso um beneficiário transite de tipo de subsídio no mês ele é contabilizado uma vez em cada um dos subsídios.</t>
  </si>
  <si>
    <r>
      <t>2.º trimestre</t>
    </r>
    <r>
      <rPr>
        <sz val="8"/>
        <color indexed="63"/>
        <rFont val="Arial"/>
        <family val="2"/>
      </rPr>
      <t xml:space="preserve"> </t>
    </r>
  </si>
  <si>
    <t>n.d</t>
  </si>
  <si>
    <t>trabalhadores</t>
  </si>
  <si>
    <t>Contrato coletivo (CCT)</t>
  </si>
  <si>
    <t>Acordo coletivo (ACT)</t>
  </si>
  <si>
    <t>Acordo de empresa (AE)</t>
  </si>
  <si>
    <t>Acordo de adesão (AA)</t>
  </si>
  <si>
    <t>Decisão de arbitragem voluntária (DA)</t>
  </si>
  <si>
    <t>Portaria de condições de trabalho (PCT)</t>
  </si>
  <si>
    <t>Portaria de extensão (PE)</t>
  </si>
  <si>
    <r>
      <t>3.º trimestre</t>
    </r>
    <r>
      <rPr>
        <sz val="8"/>
        <color indexed="63"/>
        <rFont val="Arial"/>
        <family val="2"/>
      </rPr>
      <t xml:space="preserve"> </t>
    </r>
  </si>
  <si>
    <t>(1) para as quais existem dados que permitem os cálculos dos valores médios (não entram para estes cálculos as primeiras convenções, as paralelas de outras publicadas em meses anteriores, as convenções cujas alterações são não salariais, as convenções em que não se dispõe de elementos sobre o número de trabalhadores e as portarias de extensão).        (2) para as convenções consideradas;  informação codificada com a Classificação Portuguesa de Atividades Económicas, Revisão 3 (CAE-Rev.3).</t>
  </si>
  <si>
    <t>Encarregado da construção</t>
  </si>
  <si>
    <t>Pedreiro</t>
  </si>
  <si>
    <t>Carpinteiro de limpos e de toscos</t>
  </si>
  <si>
    <t>Ladrilhador</t>
  </si>
  <si>
    <t>Pintor da construção</t>
  </si>
  <si>
    <t>Eletricista de construção e similares</t>
  </si>
  <si>
    <t>Motorista de veículos pesados de mercadorias</t>
  </si>
  <si>
    <r>
      <t xml:space="preserve">Média </t>
    </r>
    <r>
      <rPr>
        <sz val="7"/>
        <color indexed="63"/>
        <rFont val="Arial"/>
        <family val="2"/>
      </rPr>
      <t>(últimos 12 meses)</t>
    </r>
  </si>
  <si>
    <r>
      <t>Autor</t>
    </r>
    <r>
      <rPr>
        <sz val="8"/>
        <color indexed="63"/>
        <rFont val="Arial"/>
        <family val="2"/>
      </rPr>
      <t>: Gabinete de Estratégia e Estudos (GEE)</t>
    </r>
  </si>
  <si>
    <t>Direção de Serviços de Estatística (DSE)</t>
  </si>
  <si>
    <t>Rua da Prata nº. 8  - 3º andar</t>
  </si>
  <si>
    <t>1149-057 LISBOA</t>
  </si>
  <si>
    <r>
      <t xml:space="preserve">R. </t>
    </r>
    <r>
      <rPr>
        <sz val="8"/>
        <color indexed="63"/>
        <rFont val="Arial"/>
        <family val="2"/>
      </rPr>
      <t>Ativ. artísticas, espetáculos, desp. e recreativas</t>
    </r>
  </si>
  <si>
    <r>
      <t xml:space="preserve">Q. </t>
    </r>
    <r>
      <rPr>
        <sz val="8"/>
        <color indexed="63"/>
        <rFont val="Arial"/>
        <family val="2"/>
      </rPr>
      <t>Atividades de saúde humana e apoio social</t>
    </r>
  </si>
  <si>
    <r>
      <t xml:space="preserve">P. </t>
    </r>
    <r>
      <rPr>
        <sz val="8"/>
        <color indexed="63"/>
        <rFont val="Arial"/>
        <family val="2"/>
      </rPr>
      <t>Educação</t>
    </r>
  </si>
  <si>
    <r>
      <t xml:space="preserve">N. </t>
    </r>
    <r>
      <rPr>
        <sz val="8"/>
        <color indexed="63"/>
        <rFont val="Arial"/>
        <family val="2"/>
      </rPr>
      <t>Atividades administrativas e dos serviços de apoio</t>
    </r>
  </si>
  <si>
    <r>
      <t xml:space="preserve">M. </t>
    </r>
    <r>
      <rPr>
        <sz val="8"/>
        <color indexed="63"/>
        <rFont val="Arial"/>
        <family val="2"/>
      </rPr>
      <t>Ativ. consultoria, científicas, técnicas e similares</t>
    </r>
  </si>
  <si>
    <r>
      <t xml:space="preserve">L. </t>
    </r>
    <r>
      <rPr>
        <sz val="8"/>
        <color indexed="63"/>
        <rFont val="Arial"/>
        <family val="2"/>
      </rPr>
      <t>Atividades imobiliárias</t>
    </r>
  </si>
  <si>
    <r>
      <t xml:space="preserve">K. </t>
    </r>
    <r>
      <rPr>
        <sz val="8"/>
        <color indexed="63"/>
        <rFont val="Arial"/>
        <family val="2"/>
      </rPr>
      <t>Atividades financeiras e de seguros</t>
    </r>
  </si>
  <si>
    <r>
      <t xml:space="preserve">J. </t>
    </r>
    <r>
      <rPr>
        <sz val="8"/>
        <color indexed="63"/>
        <rFont val="Arial"/>
        <family val="2"/>
      </rPr>
      <t>Atividades de informação e de comunicação</t>
    </r>
  </si>
  <si>
    <r>
      <t xml:space="preserve">I. </t>
    </r>
    <r>
      <rPr>
        <sz val="8"/>
        <color indexed="63"/>
        <rFont val="Arial"/>
        <family val="2"/>
      </rPr>
      <t>Alojamento, restauração e similares</t>
    </r>
  </si>
  <si>
    <r>
      <t xml:space="preserve">H. </t>
    </r>
    <r>
      <rPr>
        <sz val="8"/>
        <color indexed="63"/>
        <rFont val="Arial"/>
        <family val="2"/>
      </rPr>
      <t>Transportes e armazenagem</t>
    </r>
  </si>
  <si>
    <r>
      <t xml:space="preserve">F. </t>
    </r>
    <r>
      <rPr>
        <sz val="8"/>
        <color indexed="63"/>
        <rFont val="Arial"/>
        <family val="2"/>
      </rPr>
      <t>Construção</t>
    </r>
  </si>
  <si>
    <r>
      <t xml:space="preserve">E. </t>
    </r>
    <r>
      <rPr>
        <sz val="8"/>
        <color indexed="63"/>
        <rFont val="Arial"/>
        <family val="2"/>
      </rPr>
      <t>Captação, tratamento, distrib.; san., despoluição</t>
    </r>
  </si>
  <si>
    <r>
      <t xml:space="preserve">D. </t>
    </r>
    <r>
      <rPr>
        <sz val="8"/>
        <color indexed="63"/>
        <rFont val="Arial"/>
        <family val="2"/>
      </rPr>
      <t>Eletricidade, gás, vapor, água quente/fria, ar frio</t>
    </r>
  </si>
  <si>
    <r>
      <t xml:space="preserve">C. </t>
    </r>
    <r>
      <rPr>
        <sz val="8"/>
        <color indexed="63"/>
        <rFont val="Arial"/>
        <family val="2"/>
      </rPr>
      <t>Indústrias transformadoras</t>
    </r>
  </si>
  <si>
    <r>
      <t xml:space="preserve">B. </t>
    </r>
    <r>
      <rPr>
        <sz val="8"/>
        <color indexed="63"/>
        <rFont val="Arial"/>
        <family val="2"/>
      </rPr>
      <t>Indústrias extrativas</t>
    </r>
  </si>
  <si>
    <r>
      <t>trabalhadores abrangidos pela RMMG</t>
    </r>
    <r>
      <rPr>
        <b/>
        <vertAlign val="superscript"/>
        <sz val="8"/>
        <color indexed="63"/>
        <rFont val="Arial"/>
        <family val="2"/>
      </rPr>
      <t xml:space="preserve"> </t>
    </r>
    <r>
      <rPr>
        <vertAlign val="superscript"/>
        <sz val="8"/>
        <color indexed="63"/>
        <rFont val="Arial"/>
        <family val="2"/>
      </rPr>
      <t>(1)</t>
    </r>
    <r>
      <rPr>
        <b/>
        <vertAlign val="superscript"/>
        <sz val="8"/>
        <color indexed="63"/>
        <rFont val="Arial"/>
        <family val="2"/>
      </rPr>
      <t xml:space="preserve"> </t>
    </r>
    <r>
      <rPr>
        <sz val="8"/>
        <color indexed="63"/>
        <rFont val="Arial"/>
        <family val="2"/>
      </rPr>
      <t>(%)</t>
    </r>
  </si>
  <si>
    <t xml:space="preserve">ganho médio mensal </t>
  </si>
  <si>
    <t xml:space="preserve">remuneração de base média mensal </t>
  </si>
  <si>
    <t>(euros e %)</t>
  </si>
  <si>
    <r>
      <t>Mulheres</t>
    </r>
    <r>
      <rPr>
        <sz val="7"/>
        <color indexed="63"/>
        <rFont val="Arial"/>
        <family val="2"/>
      </rPr>
      <t xml:space="preserve"> (%)</t>
    </r>
  </si>
  <si>
    <r>
      <t>Homens</t>
    </r>
    <r>
      <rPr>
        <sz val="7"/>
        <color indexed="63"/>
        <rFont val="Arial"/>
        <family val="2"/>
      </rPr>
      <t xml:space="preserve"> (%)</t>
    </r>
  </si>
  <si>
    <t>remuneração/ganho médio mensal - indicadores globais</t>
  </si>
  <si>
    <t>01/01/2011</t>
  </si>
  <si>
    <t>01/01/2010</t>
  </si>
  <si>
    <t>01/01/2009</t>
  </si>
  <si>
    <t>01/01/2008</t>
  </si>
  <si>
    <t>01/01/2007</t>
  </si>
  <si>
    <r>
      <t>data de entrada em vigor</t>
    </r>
    <r>
      <rPr>
        <b/>
        <sz val="8"/>
        <color indexed="63"/>
        <rFont val="Arial"/>
        <family val="2"/>
      </rPr>
      <t/>
    </r>
  </si>
  <si>
    <t>Dec.Lei 143/2010
de 31/12</t>
  </si>
  <si>
    <t>Dec.Lei 5/2010
de 15/01</t>
  </si>
  <si>
    <t>Dec.Lei 246/2008
de 18/12</t>
  </si>
  <si>
    <t>Dec.Lei 397/2007
de 31/12</t>
  </si>
  <si>
    <t>Dec.Lei 
2/2007
de 03/01</t>
  </si>
  <si>
    <t>diploma</t>
  </si>
  <si>
    <r>
      <t xml:space="preserve">nota: </t>
    </r>
    <r>
      <rPr>
        <sz val="7"/>
        <color indexed="63"/>
        <rFont val="Arial"/>
        <family val="2"/>
      </rPr>
      <t xml:space="preserve">a informação por região NUT II foi classificada tendo em conta a Nomenclatura das Unidades Territoriais para Fins Estatísticos de 2002 (NUT 2002); a informação por atividade económica, é codificada com a Classificação Portuguesa das Atividades Económicas, Revisão 3 (CAE-Rev.3). </t>
    </r>
  </si>
  <si>
    <r>
      <t>Internet:</t>
    </r>
    <r>
      <rPr>
        <sz val="8"/>
        <color indexed="63"/>
        <rFont val="Arial"/>
        <family val="2"/>
      </rPr>
      <t xml:space="preserve"> www.gee.min-economia.pt/</t>
    </r>
  </si>
  <si>
    <t xml:space="preserve">Tel. 21 792 13 72     Fax 21 115 50 50 </t>
  </si>
  <si>
    <r>
      <t xml:space="preserve">R. </t>
    </r>
    <r>
      <rPr>
        <sz val="8"/>
        <color indexed="63"/>
        <rFont val="Arial"/>
        <family val="2"/>
      </rPr>
      <t>Ativ. artíst., de espet. desp.e recr.</t>
    </r>
  </si>
  <si>
    <t>abril
2012</t>
  </si>
  <si>
    <r>
      <t>4.º trimestre</t>
    </r>
    <r>
      <rPr>
        <sz val="8"/>
        <color indexed="63"/>
        <rFont val="Arial"/>
        <family val="2"/>
      </rPr>
      <t xml:space="preserve"> </t>
    </r>
  </si>
  <si>
    <r>
      <t xml:space="preserve">INE, Índice de Preços no Consumidor  (IPC) </t>
    </r>
    <r>
      <rPr>
        <sz val="8"/>
        <color indexed="63"/>
        <rFont val="Arial"/>
        <family val="2"/>
      </rPr>
      <t>- mede a evolução temporal dos preços de um conjunto de bens e serviços representativos da estrutura de despesa de consumo da população residente em Portugal. A estrutura de ponderação da nova série (2012 = 100) foi determinada a partir da componente de despesa monetária de consumo privado das Contas Nacionais e complementada pelos resultados do Inquérito às Despesas das Famílias (IDEF) realizado em 2010/2011, do Recenseamento Geral da Habitação que ocorreu em 2011 e de outras fontes de natureza administrativa. Os bens e serviços que constituem o cabaz do indicador resultam do IDEF e de informação auxiliar, de origem diversa, que inclui outros inquéritos disponíveis no INE, assim como dados administrativos.</t>
    </r>
  </si>
  <si>
    <t>(1) por atividade exercida no último emprego.     (2) Continente.</t>
  </si>
  <si>
    <r>
      <t>profissões com mais inscritos</t>
    </r>
    <r>
      <rPr>
        <vertAlign val="superscript"/>
        <sz val="8"/>
        <color theme="3"/>
        <rFont val="Arial"/>
        <family val="2"/>
      </rPr>
      <t xml:space="preserve"> (1)</t>
    </r>
  </si>
  <si>
    <r>
      <t>novo emprego</t>
    </r>
    <r>
      <rPr>
        <sz val="8"/>
        <color theme="3"/>
        <rFont val="Arial"/>
        <family val="2"/>
      </rPr>
      <t xml:space="preserve"> </t>
    </r>
    <r>
      <rPr>
        <vertAlign val="superscript"/>
        <sz val="8"/>
        <color theme="3"/>
        <rFont val="Arial"/>
        <family val="2"/>
      </rPr>
      <t>(2)</t>
    </r>
  </si>
  <si>
    <r>
      <t>profissões mais solicitadas</t>
    </r>
    <r>
      <rPr>
        <vertAlign val="superscript"/>
        <sz val="8"/>
        <color theme="3"/>
        <rFont val="Arial"/>
        <family val="2"/>
      </rPr>
      <t xml:space="preserve"> (1)</t>
    </r>
  </si>
  <si>
    <r>
      <t>profissões com mais inscritos</t>
    </r>
    <r>
      <rPr>
        <sz val="8"/>
        <color theme="3"/>
        <rFont val="Arial"/>
        <family val="2"/>
      </rPr>
      <t xml:space="preserve"> </t>
    </r>
    <r>
      <rPr>
        <vertAlign val="superscript"/>
        <sz val="8"/>
        <color theme="3"/>
        <rFont val="Arial"/>
        <family val="2"/>
      </rPr>
      <t>(2)</t>
    </r>
  </si>
  <si>
    <r>
      <t>remuneração de base média mensal, ganho médio mensal e trabalhadores abrangidos pela retribuição mínima mensal garantida</t>
    </r>
    <r>
      <rPr>
        <b/>
        <sz val="8"/>
        <rFont val="Arial"/>
        <family val="2"/>
      </rPr>
      <t xml:space="preserve"> (RMMG)</t>
    </r>
    <r>
      <rPr>
        <vertAlign val="superscript"/>
        <sz val="8"/>
        <rFont val="Arial"/>
        <family val="2"/>
      </rPr>
      <t>(1)</t>
    </r>
    <r>
      <rPr>
        <sz val="8"/>
        <rFont val="Arial"/>
        <family val="2"/>
      </rPr>
      <t xml:space="preserve"> </t>
    </r>
    <r>
      <rPr>
        <b/>
        <sz val="10"/>
        <rFont val="Arial"/>
        <family val="2"/>
      </rPr>
      <t xml:space="preserve">- atividade económica </t>
    </r>
  </si>
  <si>
    <r>
      <t xml:space="preserve">trabalhadores abrangidos pela retribuição mínima mensal garantida </t>
    </r>
    <r>
      <rPr>
        <vertAlign val="superscript"/>
        <sz val="8"/>
        <color theme="3"/>
        <rFont val="Arial"/>
        <family val="2"/>
      </rPr>
      <t>(1)</t>
    </r>
    <r>
      <rPr>
        <sz val="8"/>
        <color theme="3"/>
        <rFont val="Arial"/>
        <family val="2"/>
      </rPr>
      <t xml:space="preserve"> </t>
    </r>
    <r>
      <rPr>
        <sz val="7"/>
        <color theme="3"/>
        <rFont val="Arial"/>
        <family val="2"/>
      </rPr>
      <t>(%)</t>
    </r>
  </si>
  <si>
    <r>
      <t>remuneração de base/ganho</t>
    </r>
    <r>
      <rPr>
        <sz val="7"/>
        <color theme="3"/>
        <rFont val="Arial"/>
        <family val="2"/>
      </rPr>
      <t xml:space="preserve"> (%)</t>
    </r>
  </si>
  <si>
    <r>
      <t>ganho médio mensal</t>
    </r>
    <r>
      <rPr>
        <sz val="7"/>
        <color theme="3"/>
        <rFont val="Arial"/>
        <family val="2"/>
      </rPr>
      <t xml:space="preserve"> </t>
    </r>
  </si>
  <si>
    <r>
      <t>remuneração de base média mensal</t>
    </r>
    <r>
      <rPr>
        <sz val="7"/>
        <color theme="3"/>
        <rFont val="Arial"/>
        <family val="2"/>
      </rPr>
      <t xml:space="preserve"> </t>
    </r>
  </si>
  <si>
    <r>
      <t>retribuição mínima mensal garantida</t>
    </r>
    <r>
      <rPr>
        <sz val="8"/>
        <color theme="3"/>
        <rFont val="Arial"/>
        <family val="2"/>
      </rPr>
      <t xml:space="preserve"> </t>
    </r>
    <r>
      <rPr>
        <vertAlign val="superscript"/>
        <sz val="8"/>
        <color theme="3"/>
        <rFont val="Arial"/>
        <family val="2"/>
      </rPr>
      <t>(1)</t>
    </r>
  </si>
  <si>
    <r>
      <t>retribuição mínima mensal garantida (RMMG)</t>
    </r>
    <r>
      <rPr>
        <sz val="10"/>
        <rFont val="Arial"/>
        <family val="2"/>
      </rPr>
      <t xml:space="preserve"> </t>
    </r>
    <r>
      <rPr>
        <vertAlign val="superscript"/>
        <sz val="9"/>
        <rFont val="Arial"/>
        <family val="2"/>
      </rPr>
      <t>(1)</t>
    </r>
  </si>
  <si>
    <r>
      <t xml:space="preserve">índice de preços no consumidor </t>
    </r>
    <r>
      <rPr>
        <sz val="8"/>
        <rFont val="Arial"/>
        <family val="2"/>
      </rPr>
      <t>(Base 2012)</t>
    </r>
  </si>
  <si>
    <r>
      <t xml:space="preserve">eficácia média ponderada </t>
    </r>
    <r>
      <rPr>
        <sz val="6"/>
        <color theme="3"/>
        <rFont val="Arial"/>
        <family val="2"/>
      </rPr>
      <t>(meses)</t>
    </r>
  </si>
  <si>
    <r>
      <t xml:space="preserve">variação média anualizada </t>
    </r>
    <r>
      <rPr>
        <sz val="7"/>
        <color theme="3"/>
        <rFont val="Arial"/>
        <family val="2"/>
      </rPr>
      <t>(%)</t>
    </r>
  </si>
  <si>
    <r>
      <t xml:space="preserve">convenções consideradas </t>
    </r>
    <r>
      <rPr>
        <vertAlign val="superscript"/>
        <sz val="8"/>
        <color theme="3"/>
        <rFont val="Arial"/>
        <family val="2"/>
      </rPr>
      <t>(1)</t>
    </r>
  </si>
  <si>
    <r>
      <t xml:space="preserve">trabalhadores abrangidos </t>
    </r>
    <r>
      <rPr>
        <vertAlign val="superscript"/>
        <sz val="8"/>
        <color theme="3"/>
        <rFont val="Arial"/>
        <family val="2"/>
      </rPr>
      <t>(2)</t>
    </r>
  </si>
  <si>
    <t xml:space="preserve"> -</t>
  </si>
  <si>
    <t xml:space="preserve">    Fontes</t>
  </si>
  <si>
    <r>
      <t xml:space="preserve">ao longo do período </t>
    </r>
    <r>
      <rPr>
        <sz val="6"/>
        <color theme="3"/>
        <rFont val="Arial"/>
        <family val="2"/>
      </rPr>
      <t>(milhares)</t>
    </r>
  </si>
  <si>
    <r>
      <t xml:space="preserve">ofertas ao longo do período </t>
    </r>
    <r>
      <rPr>
        <sz val="6"/>
        <color theme="3"/>
        <rFont val="Arial"/>
        <family val="2"/>
      </rPr>
      <t>(milhares)</t>
    </r>
  </si>
  <si>
    <r>
      <t>no fim do período</t>
    </r>
    <r>
      <rPr>
        <b/>
        <sz val="7"/>
        <color theme="3"/>
        <rFont val="Arial"/>
        <family val="2"/>
      </rPr>
      <t xml:space="preserve"> </t>
    </r>
    <r>
      <rPr>
        <sz val="6"/>
        <color theme="3"/>
        <rFont val="Arial"/>
        <family val="2"/>
      </rPr>
      <t>(milhares)</t>
    </r>
  </si>
  <si>
    <r>
      <t>perspetivas de evolução do desemprego nos próximos 12 meses</t>
    </r>
    <r>
      <rPr>
        <sz val="6"/>
        <color theme="3"/>
        <rFont val="Arial"/>
        <family val="2"/>
      </rPr>
      <t xml:space="preserve"> (mm3m)</t>
    </r>
  </si>
  <si>
    <r>
      <t xml:space="preserve">perspetivas de evolução do emprego nos próximos 3 meses </t>
    </r>
    <r>
      <rPr>
        <sz val="6"/>
        <color theme="3"/>
        <rFont val="Arial"/>
        <family val="2"/>
      </rPr>
      <t>(mm3m)</t>
    </r>
  </si>
  <si>
    <r>
      <t xml:space="preserve">indicador de clima económico </t>
    </r>
    <r>
      <rPr>
        <sz val="6"/>
        <color theme="3"/>
        <rFont val="Arial"/>
        <family val="2"/>
      </rPr>
      <t>(sre/mm3m/%)</t>
    </r>
  </si>
  <si>
    <r>
      <t xml:space="preserve">indicador de confiança setorial </t>
    </r>
    <r>
      <rPr>
        <sz val="6"/>
        <color theme="3"/>
        <rFont val="Arial"/>
        <family val="2"/>
      </rPr>
      <t>(sre/mm3m)</t>
    </r>
  </si>
  <si>
    <r>
      <t>prestações familiares</t>
    </r>
    <r>
      <rPr>
        <b/>
        <vertAlign val="superscript"/>
        <sz val="10"/>
        <rFont val="Arial"/>
        <family val="2"/>
      </rPr>
      <t xml:space="preserve"> (1)</t>
    </r>
  </si>
  <si>
    <r>
      <t>beneficiários com processamento de rendimento social de inserção (RSI)</t>
    </r>
    <r>
      <rPr>
        <b/>
        <vertAlign val="superscript"/>
        <sz val="10"/>
        <rFont val="Arial"/>
        <family val="2"/>
      </rPr>
      <t>(1)</t>
    </r>
  </si>
  <si>
    <t>Boletim Estatístico disponível em:</t>
  </si>
  <si>
    <t>http://www.gee.min-economia.pt/</t>
  </si>
  <si>
    <t>Outras publicações estatísticas do Emprego disponíveis em:</t>
  </si>
  <si>
    <t>e-mail:</t>
  </si>
  <si>
    <t>Mais Informações:</t>
  </si>
  <si>
    <t>Equipa Multidisciplinar Estatísticas do Emprego (EMEE)</t>
  </si>
  <si>
    <t xml:space="preserve">Conceitos  </t>
  </si>
  <si>
    <t xml:space="preserve">  Despedimentos coletivos</t>
  </si>
  <si>
    <t xml:space="preserve">  Desemprego registado - no fim do período </t>
  </si>
  <si>
    <t xml:space="preserve">  Remunerações </t>
  </si>
  <si>
    <t xml:space="preserve">  Conceitos</t>
  </si>
  <si>
    <t xml:space="preserve">População desempregada  </t>
  </si>
  <si>
    <t xml:space="preserve">Formação profissional  </t>
  </si>
  <si>
    <t xml:space="preserve">Desemprego registado, ofertas e colocações - ao longo do período  </t>
  </si>
  <si>
    <t xml:space="preserve">Remunerações  </t>
  </si>
  <si>
    <t xml:space="preserve">Regulamentação coletiva e preços  </t>
  </si>
  <si>
    <t xml:space="preserve">                 Informação em destaque - taxa desemprego UE 27</t>
  </si>
  <si>
    <t xml:space="preserve"> Informação em destaque - tendências do mercado de trabalho     </t>
  </si>
  <si>
    <t xml:space="preserve">      </t>
  </si>
  <si>
    <r>
      <t xml:space="preserve">tendências do mercado de trabalho </t>
    </r>
    <r>
      <rPr>
        <vertAlign val="superscript"/>
        <sz val="10"/>
        <color theme="1"/>
        <rFont val="Arial"/>
        <family val="2"/>
      </rPr>
      <t>(1)</t>
    </r>
  </si>
  <si>
    <t>estrutura empresarial - indicadores globais</t>
  </si>
  <si>
    <t>empresas</t>
  </si>
  <si>
    <t>estabelecimentos</t>
  </si>
  <si>
    <t xml:space="preserve"> População com emprego </t>
  </si>
  <si>
    <t>Engenheiro de const. de edif.e de obras de eng.</t>
  </si>
  <si>
    <t>Mais informação em:  http://www.gee.min-economia.pt</t>
  </si>
  <si>
    <r>
      <t xml:space="preserve">trab. por conta de outrem </t>
    </r>
    <r>
      <rPr>
        <vertAlign val="superscript"/>
        <sz val="7"/>
        <color theme="3"/>
        <rFont val="Arial"/>
        <family val="2"/>
      </rPr>
      <t>(1)</t>
    </r>
  </si>
  <si>
    <r>
      <t>remuneração mensal base</t>
    </r>
    <r>
      <rPr>
        <sz val="7"/>
        <color theme="3"/>
        <rFont val="Arial"/>
        <family val="2"/>
      </rPr>
      <t xml:space="preserve"> (euros)</t>
    </r>
    <r>
      <rPr>
        <vertAlign val="superscript"/>
        <sz val="7"/>
        <color theme="3"/>
        <rFont val="Arial"/>
        <family val="2"/>
      </rPr>
      <t>(2)</t>
    </r>
  </si>
  <si>
    <t xml:space="preserve">média </t>
  </si>
  <si>
    <t>mediana</t>
  </si>
  <si>
    <t>médio</t>
  </si>
  <si>
    <t>mediano</t>
  </si>
  <si>
    <t>Desemprego registado</t>
  </si>
  <si>
    <t>Indisponíveis temporariamente</t>
  </si>
  <si>
    <t>… por tipo de subsídio</t>
  </si>
  <si>
    <r>
      <t>beneficiários:</t>
    </r>
    <r>
      <rPr>
        <b/>
        <vertAlign val="superscript"/>
        <sz val="9"/>
        <color theme="3"/>
        <rFont val="Arial"/>
        <family val="2"/>
      </rPr>
      <t xml:space="preserve"> (2)</t>
    </r>
  </si>
  <si>
    <t xml:space="preserve">  Acidentes de trabalho </t>
  </si>
  <si>
    <t>Agric., pr. animal, caça, flor. e pesca</t>
  </si>
  <si>
    <r>
      <t>1.º trimestre</t>
    </r>
    <r>
      <rPr>
        <sz val="8"/>
        <color indexed="63"/>
        <rFont val="Arial"/>
        <family val="2"/>
      </rPr>
      <t/>
    </r>
  </si>
  <si>
    <t xml:space="preserve">  Estrutura empresarial</t>
  </si>
  <si>
    <r>
      <t xml:space="preserve">pessoas ao serviço </t>
    </r>
    <r>
      <rPr>
        <vertAlign val="superscript"/>
        <sz val="7"/>
        <color theme="3"/>
        <rFont val="Arial"/>
        <family val="2"/>
      </rPr>
      <t>(1)</t>
    </r>
  </si>
  <si>
    <t>Oper. de máq. de esc., terrap., gruas, guind.e sim.</t>
  </si>
  <si>
    <t>Trab. não qualif.de eng. civil e da const.de edif.</t>
  </si>
  <si>
    <t xml:space="preserve">Segurança Social  </t>
  </si>
  <si>
    <t xml:space="preserve">  Segurança Social</t>
  </si>
  <si>
    <t>outubro
2012</t>
  </si>
  <si>
    <r>
      <t xml:space="preserve">G. </t>
    </r>
    <r>
      <rPr>
        <sz val="8"/>
        <color indexed="63"/>
        <rFont val="Arial"/>
        <family val="2"/>
      </rPr>
      <t>Comércio por grosso e retalho, rep. veíc. autom.</t>
    </r>
  </si>
  <si>
    <t xml:space="preserve">  Férias organizadas  </t>
  </si>
  <si>
    <t>eficácia
(meses)</t>
  </si>
  <si>
    <r>
      <t xml:space="preserve">benef. c/ prestaç. desemprego </t>
    </r>
    <r>
      <rPr>
        <sz val="6"/>
        <color theme="3"/>
        <rFont val="Arial"/>
        <family val="2"/>
      </rPr>
      <t>(milhares)</t>
    </r>
  </si>
  <si>
    <r>
      <t xml:space="preserve">indic. confiança dos consumidores </t>
    </r>
    <r>
      <rPr>
        <sz val="6"/>
        <color theme="3"/>
        <rFont val="Arial"/>
        <family val="2"/>
      </rPr>
      <t>(mm3m)</t>
    </r>
  </si>
  <si>
    <t>(2)</t>
  </si>
  <si>
    <r>
      <t>2009</t>
    </r>
    <r>
      <rPr>
        <vertAlign val="superscript"/>
        <sz val="8"/>
        <color indexed="63"/>
        <rFont val="Arial"/>
        <family val="2"/>
      </rPr>
      <t xml:space="preserve"> (3)</t>
    </r>
  </si>
  <si>
    <t>(2) sem actualização</t>
  </si>
  <si>
    <t xml:space="preserve">(1) habitualmente designada por salário mínimo nacional.      </t>
  </si>
  <si>
    <t>(3) em Abril de 2009 teve início uma nova série, com a selecção de uma nova amostra, de acordo com a CAE Rev. 3. Para esse período de referência, o inquérito foi realizado às duas amostras. Deste modo foi possível compatibilizar as séries, garantindo uma leitura contínua dos dados.</t>
  </si>
  <si>
    <r>
      <t>2.º trimestre</t>
    </r>
    <r>
      <rPr>
        <b/>
        <vertAlign val="superscript"/>
        <sz val="8"/>
        <color indexed="63"/>
        <rFont val="Arial"/>
        <family val="2"/>
      </rPr>
      <t>(2)</t>
    </r>
  </si>
  <si>
    <t>Agric., prod. animal, caça, floresta e pesca</t>
  </si>
  <si>
    <t>Agric., prod. animal, caça, flor. e pesca</t>
  </si>
  <si>
    <t>taxa desemprego UE 27</t>
  </si>
  <si>
    <r>
      <t>e-mail:</t>
    </r>
    <r>
      <rPr>
        <sz val="8"/>
        <color indexed="63"/>
        <rFont val="Arial"/>
        <family val="2"/>
      </rPr>
      <t xml:space="preserve"> dados@gee.min-economia.pt/</t>
    </r>
  </si>
  <si>
    <t>dados@gee.min-economia.pt/</t>
  </si>
  <si>
    <t>Mais informação em:  http://www.gee.min-economia.pt/</t>
  </si>
  <si>
    <t xml:space="preserve">População total    </t>
  </si>
  <si>
    <t>65 e + anos</t>
  </si>
  <si>
    <r>
      <t xml:space="preserve">Letónia </t>
    </r>
    <r>
      <rPr>
        <vertAlign val="superscript"/>
        <sz val="8"/>
        <color indexed="63"/>
        <rFont val="Arial"/>
        <family val="2"/>
      </rPr>
      <t>(1)</t>
    </r>
  </si>
  <si>
    <r>
      <t xml:space="preserve">Roménia </t>
    </r>
    <r>
      <rPr>
        <vertAlign val="superscript"/>
        <sz val="8"/>
        <color indexed="63"/>
        <rFont val="Arial"/>
        <family val="2"/>
      </rPr>
      <t>(3)</t>
    </r>
  </si>
  <si>
    <t>(1) O número de "trabalhadores a despedir" constitui uma intenção; o número de "despedidos", com "revogação por acordo" e  com "outras medidas" constitui o resultado do processo de despedimento coletivo.       (2)  Abril e Maio</t>
  </si>
  <si>
    <r>
      <t>… por centro distrital</t>
    </r>
    <r>
      <rPr>
        <b/>
        <vertAlign val="superscript"/>
        <sz val="9"/>
        <color theme="3"/>
        <rFont val="Arial"/>
        <family val="2"/>
      </rPr>
      <t xml:space="preserve"> (1)</t>
    </r>
  </si>
  <si>
    <t>Transportes aéreos de passageiros</t>
  </si>
  <si>
    <t>Frutas</t>
  </si>
  <si>
    <t>Férias organizadas</t>
  </si>
  <si>
    <t>Animais de estimação e produtos relacionados</t>
  </si>
  <si>
    <t>(2) dos trabalhadores por conta de outrem a tempo completo, que auferiram remuneração completa no período de referência.</t>
  </si>
  <si>
    <t>taxa horária</t>
  </si>
  <si>
    <t>salários na construção - taxa de salário horária e por profissões (CPP2010)</t>
  </si>
  <si>
    <t>salários na construção - taxa de salário mensal por profissões (CPP2010)</t>
  </si>
  <si>
    <t>fonte: GEE/ME, Inquérito aos Ganhos.</t>
  </si>
  <si>
    <t>família</t>
  </si>
  <si>
    <t>beneficiário</t>
  </si>
  <si>
    <t xml:space="preserve">valor </t>
  </si>
  <si>
    <t>valor médio por:</t>
  </si>
  <si>
    <t>jul</t>
  </si>
  <si>
    <t>Bonificação por deficiência</t>
  </si>
  <si>
    <t>Subs. assistência 3.ª pessoa</t>
  </si>
  <si>
    <t>Seguros relacionados com a habitação</t>
  </si>
  <si>
    <t>Equipamento telefónico e de telecópia</t>
  </si>
  <si>
    <t>Serviços financeiros</t>
  </si>
  <si>
    <t>Calçado</t>
  </si>
  <si>
    <t>Outros artigos e acessórios de vestuário</t>
  </si>
  <si>
    <t>Outros seguros</t>
  </si>
  <si>
    <r>
      <t>taxa de atividade (%)</t>
    </r>
    <r>
      <rPr>
        <sz val="8"/>
        <color indexed="17"/>
        <rFont val="Arial"/>
        <family val="2"/>
      </rPr>
      <t xml:space="preserve"> </t>
    </r>
    <r>
      <rPr>
        <vertAlign val="superscript"/>
        <sz val="8"/>
        <color indexed="17"/>
        <rFont val="Arial"/>
        <family val="2"/>
      </rPr>
      <t>(1)</t>
    </r>
  </si>
  <si>
    <t>população total - grupo etário e sexo</t>
  </si>
  <si>
    <t>45 - 64 anos</t>
  </si>
  <si>
    <t>população com emprego - grupo etário e sexo</t>
  </si>
  <si>
    <r>
      <t>65 e + anos</t>
    </r>
    <r>
      <rPr>
        <b/>
        <vertAlign val="superscript"/>
        <sz val="8"/>
        <color indexed="63"/>
        <rFont val="Arial"/>
        <family val="2"/>
      </rPr>
      <t xml:space="preserve"> </t>
    </r>
  </si>
  <si>
    <t>população desempregada - grupo etário e sexo</t>
  </si>
  <si>
    <r>
      <t>ganho mensal</t>
    </r>
    <r>
      <rPr>
        <sz val="7"/>
        <color theme="3"/>
        <rFont val="Arial"/>
        <family val="2"/>
      </rPr>
      <t xml:space="preserve"> (euros)</t>
    </r>
    <r>
      <rPr>
        <vertAlign val="superscript"/>
        <sz val="7"/>
        <color theme="3"/>
        <rFont val="Arial"/>
        <family val="2"/>
      </rPr>
      <t>(2)</t>
    </r>
  </si>
  <si>
    <t>(1) nos estabelecimentos)</t>
  </si>
  <si>
    <r>
      <t>Trabalhadores por conta de outrem</t>
    </r>
    <r>
      <rPr>
        <b/>
        <vertAlign val="superscript"/>
        <sz val="10"/>
        <rFont val="Arial"/>
        <family val="2"/>
      </rPr>
      <t xml:space="preserve"> </t>
    </r>
    <r>
      <rPr>
        <b/>
        <vertAlign val="superscript"/>
        <sz val="9"/>
        <rFont val="Arial"/>
        <family val="2"/>
      </rPr>
      <t>(2)</t>
    </r>
    <r>
      <rPr>
        <b/>
        <sz val="9"/>
        <rFont val="Arial"/>
        <family val="2"/>
      </rPr>
      <t xml:space="preserve"> </t>
    </r>
    <r>
      <rPr>
        <b/>
        <sz val="10"/>
        <rFont val="Arial"/>
        <family val="2"/>
      </rPr>
      <t>- escalão de remuneração base</t>
    </r>
  </si>
  <si>
    <t>&lt; RMMG</t>
  </si>
  <si>
    <t xml:space="preserve"> = RMMG</t>
  </si>
  <si>
    <t>&gt;RMMG e &lt;= 499,99 Euros</t>
  </si>
  <si>
    <t>&gt;RMMG e &lt;= 599,99 Euros</t>
  </si>
  <si>
    <t>500,00 - 749,99 Euros</t>
  </si>
  <si>
    <t>600,00 - 749,99 Euros</t>
  </si>
  <si>
    <t>750,00 - 999,99 Euros</t>
  </si>
  <si>
    <t>1 000,00 - 1 499,99 Euros</t>
  </si>
  <si>
    <t>1 500,00 - 2 499,99 Euros</t>
  </si>
  <si>
    <t>2 500,00 - 3 749,99 Euros</t>
  </si>
  <si>
    <t>3 750,00 - 4 999,99 Euros</t>
  </si>
  <si>
    <t>5 000,00 e + Euros</t>
  </si>
  <si>
    <r>
      <t>Trabalhadores por conta de outrem</t>
    </r>
    <r>
      <rPr>
        <b/>
        <vertAlign val="superscript"/>
        <sz val="10"/>
        <rFont val="Arial"/>
        <family val="2"/>
      </rPr>
      <t xml:space="preserve"> </t>
    </r>
    <r>
      <rPr>
        <b/>
        <vertAlign val="superscript"/>
        <sz val="9"/>
        <rFont val="Arial"/>
        <family val="2"/>
      </rPr>
      <t>(2)</t>
    </r>
    <r>
      <rPr>
        <b/>
        <sz val="9"/>
        <rFont val="Arial"/>
        <family val="2"/>
      </rPr>
      <t xml:space="preserve"> </t>
    </r>
    <r>
      <rPr>
        <b/>
        <sz val="10"/>
        <rFont val="Arial"/>
        <family val="2"/>
      </rPr>
      <t>- escalão de remuneração ganho</t>
    </r>
  </si>
  <si>
    <r>
      <t xml:space="preserve">nota: </t>
    </r>
    <r>
      <rPr>
        <sz val="7"/>
        <color indexed="63"/>
        <rFont val="Arial"/>
        <family val="2"/>
      </rPr>
      <t>Retribuição Mínima Mensal Garantida (RMMG) - Continente   2003=356,60 euros;  2004=365,60 euros;  2005=374,70 euros;  2006=385,90 euros; 2007=403,00euros; 2008=426,00euros, 2009=450,00euros, 2010=475,00 e 2011=485,00.</t>
    </r>
  </si>
  <si>
    <t xml:space="preserve"> Agosto de 2013 </t>
  </si>
  <si>
    <t>taxa mensal</t>
  </si>
  <si>
    <t>julho de 2013</t>
  </si>
  <si>
    <t xml:space="preserve">(1) junho de 2013  (total, homens, mulheres e &lt;25 anos)        (2) maio de 2013 (total, homens, mulheres e  &lt; 25 anos)        (3) abril de 2013  (&lt;25 anos)        </t>
  </si>
  <si>
    <r>
      <t xml:space="preserve">Estónia </t>
    </r>
    <r>
      <rPr>
        <vertAlign val="superscript"/>
        <sz val="8"/>
        <color indexed="63"/>
        <rFont val="Arial"/>
        <family val="2"/>
      </rPr>
      <t>(1)</t>
    </r>
    <r>
      <rPr>
        <sz val="8"/>
        <color indexed="63"/>
        <rFont val="Arial"/>
        <family val="2"/>
      </rPr>
      <t xml:space="preserve"> </t>
    </r>
  </si>
  <si>
    <r>
      <t xml:space="preserve">Grécia </t>
    </r>
    <r>
      <rPr>
        <vertAlign val="superscript"/>
        <sz val="8"/>
        <color indexed="63"/>
        <rFont val="Arial"/>
        <family val="2"/>
      </rPr>
      <t>(2)</t>
    </r>
  </si>
  <si>
    <r>
      <t xml:space="preserve">Reino Unido </t>
    </r>
    <r>
      <rPr>
        <vertAlign val="superscript"/>
        <sz val="8"/>
        <color indexed="63"/>
        <rFont val="Arial"/>
        <family val="2"/>
      </rPr>
      <t>(2)</t>
    </r>
  </si>
  <si>
    <r>
      <t xml:space="preserve">Hungria </t>
    </r>
    <r>
      <rPr>
        <vertAlign val="superscript"/>
        <sz val="8"/>
        <color indexed="63"/>
        <rFont val="Arial"/>
        <family val="2"/>
      </rPr>
      <t>(1)</t>
    </r>
  </si>
  <si>
    <r>
      <t>Chipre</t>
    </r>
    <r>
      <rPr>
        <vertAlign val="superscript"/>
        <sz val="8"/>
        <color indexed="63"/>
        <rFont val="Arial"/>
        <family val="2"/>
      </rPr>
      <t xml:space="preserve"> (1)</t>
    </r>
  </si>
  <si>
    <r>
      <t xml:space="preserve">Eslovénia </t>
    </r>
    <r>
      <rPr>
        <vertAlign val="superscript"/>
        <sz val="8"/>
        <color indexed="63"/>
        <rFont val="Arial"/>
        <family val="2"/>
      </rPr>
      <t>(1)</t>
    </r>
  </si>
  <si>
    <t>fonte:  Eurostat, dados extraídos em  30 de agosto de 2013.</t>
  </si>
  <si>
    <t>A. Agric., prod. animal, caça, flor.e pesca</t>
  </si>
  <si>
    <t>B. Indústrias extrativas</t>
  </si>
  <si>
    <t>C. Indústrias transformadoras</t>
  </si>
  <si>
    <t>D. Elet., gás, vapor, ág. quente/fria, ar frio</t>
  </si>
  <si>
    <t>E. Captação, trat., dist.; san., despoluição</t>
  </si>
  <si>
    <t>F. Construção</t>
  </si>
  <si>
    <t>G. Com. gros. e retalho, rep. veíc. autom.</t>
  </si>
  <si>
    <t>H. Transportes e armazenagem</t>
  </si>
  <si>
    <t>I. Alojamento, restauração e similares</t>
  </si>
  <si>
    <t>J. Ativ. de inform. e de comunicação</t>
  </si>
  <si>
    <t>K. Atividades financeiras e de seguros</t>
  </si>
  <si>
    <t>L. Atividades imobiliárias</t>
  </si>
  <si>
    <t>M. Ativ. consul., científ., técnicas e sim.</t>
  </si>
  <si>
    <t>N. Ativ. administ. e dos serv. de apoio</t>
  </si>
  <si>
    <t>O. Adm. pública e defesa; seg. soc. obrig.</t>
  </si>
  <si>
    <t>P. Educação</t>
  </si>
  <si>
    <t>Q. Ativ. de saúde humana e apoio social</t>
  </si>
  <si>
    <t>R. Ativ. artíst., espet., desp. e recreat.</t>
  </si>
  <si>
    <t>S. Outras atividades de serviços</t>
  </si>
  <si>
    <t>U. Ativ. org. intern. e out.inst.extra-territ.</t>
  </si>
  <si>
    <t>Castelo branco</t>
  </si>
  <si>
    <t>Viana do castelo</t>
  </si>
  <si>
    <t>Vila real</t>
  </si>
  <si>
    <t>T. Ativ.  famílias emp. de pess. domést. e ativ. prod. famílias p/ uso próp.</t>
  </si>
  <si>
    <t>A. Agricultura, prod. animal, caça, floresta e pesca</t>
  </si>
  <si>
    <t>D. Eletricidade, gás, vapor, ágúa quente/fria, ar frio</t>
  </si>
  <si>
    <t>E. Captação, tratamento, distribuição de água; saneam., despoluição</t>
  </si>
  <si>
    <t>G. Comércio por grosso e retalho, rep. veíc. automóveis e motociclos</t>
  </si>
  <si>
    <t>J. Atividades de informação e de comunicação</t>
  </si>
  <si>
    <t>M. Atividades de consultoria, científ., técnicas e similares</t>
  </si>
  <si>
    <t>N. Atividades  administrativas e dos serviços  de apoio</t>
  </si>
  <si>
    <t>O. Administração pública e defesa; segurança social obrigatória</t>
  </si>
  <si>
    <t>Q. Atividades de saúde humana e apoio social</t>
  </si>
  <si>
    <t>R. Atividades artísticas, de espetáculos, desportivas e recreativas</t>
  </si>
  <si>
    <t>U. Atividades dos  organismos internacionais e out.inst.extra-territoriais</t>
  </si>
  <si>
    <t>Dados recolhidos até:    30 de agosto de 2013</t>
  </si>
  <si>
    <t>segurança e saúde no trabalho - acções de formação e participantes</t>
  </si>
  <si>
    <t>nota: UL - unidade local (estabelecimento)</t>
  </si>
  <si>
    <t>Data de disponibilização:   30 de agosto de 2013</t>
  </si>
  <si>
    <t xml:space="preserve">MINISTÉRIO DA ECONOMIA </t>
  </si>
  <si>
    <r>
      <t>DGERT/MSESS</t>
    </r>
    <r>
      <rPr>
        <sz val="8"/>
        <color indexed="63"/>
        <rFont val="Arial"/>
        <family val="2"/>
      </rPr>
      <t xml:space="preserve"> - dados tratados pela Direcção-Geral de Emprego e das Relações de Trabalho.</t>
    </r>
  </si>
  <si>
    <r>
      <t>GEE/ME, Custo da Mão-de-Obra -</t>
    </r>
    <r>
      <rPr>
        <sz val="8"/>
        <color indexed="63"/>
        <rFont val="Arial"/>
        <family val="2"/>
      </rPr>
      <t xml:space="preserve"> O Inquérito ao Custo da Mão-de-Obra é uma operação estatística comunitária realizada com periodicidade quadrienal, de carácter obrigatório e efetuada ao abrigo dos Regulamentos (CE) n.º 530/1999 do Conselho, de 9 de março de 1999, e (CE) n.º 1737/2005 da Comissão, de 21 de outubro de 2005. O objetivo principal deste inquérito é conhecer os custos efetivos suportados pela entidade empregadora e resultantes do emprego de mão-de-obra, quer em termos globais, quer médios, bem como a respetiva estrutura de composição. Dessa composição sobressaem as despesas com maior peso e determinantes do custo da mão-de-obra. Abrange, a nível nacional (Continente e Regiões Autónomas dos Açores e da Madeira), as unidades locais pertencentes empresas com um ou mais pessoas ao serviço, classificadas nas atividades compreendidas nas Secções B a S da Classificação Portuguesas das Atividades Económicas (CAE Revisão 3).</t>
    </r>
  </si>
  <si>
    <r>
      <t xml:space="preserve">GEE/ME, Inquérito aos Ganhos - </t>
    </r>
    <r>
      <rPr>
        <sz val="8"/>
        <color indexed="63"/>
        <rFont val="Arial"/>
        <family val="2"/>
      </rPr>
      <t xml:space="preserve"> inquérito realizado semestralmente por amostragem junto dos estabelecimentos. São inquiridos todos os sectores de atividade, com exceção da Agricultura, Produção Animal, Caça e Silvicultura, da Pesca, das Famílias com Empregados Domésticos, da Administração Pública, Defesa e Segurança Social Obrigatória, da Educação Pública e da Saúde e Ação Social Pública. Tem por objetivo a recolha de informação que permita conhecer o nível médio mensal da remuneração de base e do ganho dos trabalhadores por conta de outrem, bem como os trabalhadores a tempo completo abrangidos pelo Salário Mínimo Nacional (Retribuição Mínima Mensal Garantida).</t>
    </r>
  </si>
  <si>
    <r>
      <t xml:space="preserve">GEE/ME, Inquérito aos Salários por Profissões na Construção - </t>
    </r>
    <r>
      <rPr>
        <sz val="8"/>
        <color indexed="63"/>
        <rFont val="Arial"/>
        <family val="2"/>
      </rPr>
      <t>inquérito realizado trimestralmente por amostragem junto das empresas com dez ou mais pessoas ao serviço, abrangendo o Continente e as Regiões Autónomas dos Açores e da Madeira. Disponibiliza informação que permite conhecer a remuneração mensal e horária (taxa de salário) e a duração média normal semanal do trabalho, para as profissões mais características da atividade económica em estudo, bem como a sua evolução a curto prazo.</t>
    </r>
  </si>
  <si>
    <r>
      <t xml:space="preserve">GEE/ME, Quadros de Pessoal - </t>
    </r>
    <r>
      <rPr>
        <sz val="8"/>
        <color indexed="63"/>
        <rFont val="Arial"/>
        <family val="2"/>
      </rPr>
      <t xml:space="preserve">abrangem todas as entidades com trabalhadores por conta de outrem excetuando a Administração Pública, entidades que empregam trabalhadores rurais não permanentes e trabalhadores domésticos. </t>
    </r>
  </si>
  <si>
    <r>
      <t>IEFP/MSESS, Síntese da Execução dos Programas e Medidas de Emprego e Formação Profissional</t>
    </r>
    <r>
      <rPr>
        <sz val="8"/>
        <color indexed="63"/>
        <rFont val="Arial"/>
        <family val="2"/>
      </rPr>
      <t xml:space="preserve"> - informação mensal detalhada sobre as pessoas abrangidas nos Programas e Medidas de Emprego e Formação Profissional.</t>
    </r>
  </si>
  <si>
    <r>
      <t>IEFP/MSESS, Relatório Mensal de Execução Física e Financeira</t>
    </r>
    <r>
      <rPr>
        <sz val="8"/>
        <color indexed="63"/>
        <rFont val="Arial"/>
        <family val="2"/>
      </rPr>
      <t xml:space="preserve"> - disponibiliza os principais indicadores da execução acumulada (física e financeira), dos diversos Programas e Medidas de Emprego e Formação Profissional desenvolvidos pelo IEFP, I.P.</t>
    </r>
  </si>
  <si>
    <r>
      <t>IEFP/MSESS, Estatísticas Mensais</t>
    </r>
    <r>
      <rPr>
        <sz val="8"/>
        <color indexed="63"/>
        <rFont val="Arial"/>
        <family val="2"/>
      </rPr>
      <t xml:space="preserve"> - informação mensal do Mercado de Emprego.</t>
    </r>
  </si>
  <si>
    <r>
      <t xml:space="preserve">II/MSESS, Estatísticas da Segurança Social </t>
    </r>
    <r>
      <rPr>
        <sz val="8"/>
        <color indexed="63"/>
        <rFont val="Arial"/>
        <family val="2"/>
      </rPr>
      <t>- informação de dados estatísticos inerentes ao Sistema de Segurança Social nos seguintes temas: Invalidez, Velhice e Sobrevivência; Prestações Familiares; Rendimento Social de Inserção; Desemprego e Apoio ao Emprego e Doença.</t>
    </r>
  </si>
  <si>
    <t>fonte: DGERT/MSESS.</t>
  </si>
  <si>
    <t xml:space="preserve">fonte:  IEFP/MSESS, Informação Mensal e Estatísticas Mensais. </t>
  </si>
  <si>
    <t>fonte: GEE/ME, Relatório Único - Segurança e Saúde no Trabalho 2010</t>
  </si>
  <si>
    <r>
      <t xml:space="preserve">fonte:  GEE/ME, Quadros de Pessoal.               </t>
    </r>
    <r>
      <rPr>
        <b/>
        <sz val="7"/>
        <color theme="7"/>
        <rFont val="Arial"/>
        <family val="2"/>
      </rPr>
      <t xml:space="preserve"> </t>
    </r>
    <r>
      <rPr>
        <sz val="8"/>
        <color theme="7"/>
        <rFont val="Arial"/>
        <family val="2"/>
      </rPr>
      <t>Mais informação em:  http://www.gee.min-economia.pt</t>
    </r>
  </si>
  <si>
    <t>fonte: GEE/ME, Inquérito aos Salários por Profissões na Construção.</t>
  </si>
  <si>
    <t>fonte: DGERT/MSESS, Variação média ponderada intertabelas.</t>
  </si>
  <si>
    <t>fonte:  II/MSESS, Estatísticas da Segurança Social.</t>
  </si>
  <si>
    <t>acidentes mortais</t>
  </si>
  <si>
    <t>n.º de ações</t>
  </si>
  <si>
    <t>n.º de 
participantes</t>
  </si>
  <si>
    <t>n.º médio de 
ações por UL</t>
  </si>
  <si>
    <t>n.º médio de participantes por ação</t>
  </si>
  <si>
    <r>
      <t>acidentes de trabalho  - taxa de incidência</t>
    </r>
    <r>
      <rPr>
        <b/>
        <vertAlign val="superscript"/>
        <sz val="10"/>
        <color theme="1"/>
        <rFont val="Arial"/>
        <family val="2"/>
      </rPr>
      <t>(1)</t>
    </r>
    <r>
      <rPr>
        <b/>
        <sz val="10"/>
        <color theme="1"/>
        <rFont val="Arial"/>
        <family val="2"/>
      </rPr>
      <t xml:space="preserve"> por actividade económica</t>
    </r>
  </si>
  <si>
    <r>
      <t>acidentes de trabalho  - taxa de incidência</t>
    </r>
    <r>
      <rPr>
        <b/>
        <vertAlign val="superscript"/>
        <sz val="10"/>
        <color theme="1"/>
        <rFont val="Arial"/>
        <family val="2"/>
      </rPr>
      <t>(1)</t>
    </r>
    <r>
      <rPr>
        <b/>
        <sz val="10"/>
        <color theme="1"/>
        <rFont val="Arial"/>
        <family val="2"/>
      </rPr>
      <t xml:space="preserve"> por distrito</t>
    </r>
  </si>
  <si>
    <t>(1) por 1000 trabalahdores</t>
  </si>
  <si>
    <t>(por mil trabalhadores)</t>
  </si>
  <si>
    <t>Julho 2013</t>
  </si>
  <si>
    <t>"CCT Indústria de Papel e Cartão"</t>
  </si>
  <si>
    <r>
      <t xml:space="preserve">15,5 </t>
    </r>
    <r>
      <rPr>
        <vertAlign val="superscript"/>
        <sz val="8"/>
        <color indexed="63"/>
        <rFont val="Arial"/>
        <family val="2"/>
      </rPr>
      <t>(c )</t>
    </r>
  </si>
  <si>
    <t>( c) valor corrigido</t>
  </si>
  <si>
    <t>Agosto de 2013</t>
  </si>
  <si>
    <t>5.1 Pes. serv. proteção e segurança</t>
  </si>
  <si>
    <t>9.1 Trab. não qualif. serv. e comércio</t>
  </si>
  <si>
    <t>4.1 Empregados de escritório</t>
  </si>
  <si>
    <t>7.1 Operár.e tr.simil.ind.extrat. e c.civil</t>
  </si>
  <si>
    <t>5.2 Manequins, vend. e demonstradores.</t>
  </si>
  <si>
    <t>9.3 Trab.n/qual.minas,c.civil, ind.trans.</t>
  </si>
  <si>
    <t>7.4 Out.op.,artífices e trab.similares</t>
  </si>
  <si>
    <t>7.2 Trab. metalurgia, metalomec. e simil.</t>
  </si>
  <si>
    <t>notas: dados sujeitos a atualizações; situação da base de dados em 14/agosto/2013</t>
  </si>
  <si>
    <t>notas: dados sujeitos a atualizações; situação da base de dados a 31/julho/2013</t>
  </si>
  <si>
    <t>notas: dados sujeitos a atualizações; situação da base de dados 1/agosto/2013</t>
  </si>
  <si>
    <t>1.trimestre</t>
  </si>
  <si>
    <t>2.trimestre</t>
  </si>
  <si>
    <t>3.trimestre</t>
  </si>
</sst>
</file>

<file path=xl/styles.xml><?xml version="1.0" encoding="utf-8"?>
<styleSheet xmlns="http://schemas.openxmlformats.org/spreadsheetml/2006/main">
  <numFmts count="8">
    <numFmt numFmtId="44" formatCode="_-* #,##0.00\ &quot;€&quot;_-;\-* #,##0.00\ &quot;€&quot;_-;_-* &quot;-&quot;??\ &quot;€&quot;_-;_-@_-"/>
    <numFmt numFmtId="43" formatCode="_-* #,##0.00\ _€_-;\-* #,##0.00\ _€_-;_-* &quot;-&quot;??\ _€_-;_-@_-"/>
    <numFmt numFmtId="164" formatCode="#\ ##0"/>
    <numFmt numFmtId="165" formatCode="0.0"/>
    <numFmt numFmtId="166" formatCode="#.0\ ##0"/>
    <numFmt numFmtId="167" formatCode="#,##0.0"/>
    <numFmt numFmtId="168" formatCode="#.0"/>
    <numFmt numFmtId="169" formatCode="#"/>
  </numFmts>
  <fonts count="138">
    <font>
      <sz val="10"/>
      <name val="Arial"/>
    </font>
    <font>
      <sz val="11"/>
      <color theme="1"/>
      <name val="Franklin Gothic Book"/>
      <family val="2"/>
      <scheme val="minor"/>
    </font>
    <font>
      <sz val="10"/>
      <name val="Arial"/>
      <family val="2"/>
    </font>
    <font>
      <sz val="8"/>
      <name val="Arial"/>
      <family val="2"/>
    </font>
    <font>
      <sz val="10"/>
      <color indexed="9"/>
      <name val="Arial"/>
      <family val="2"/>
    </font>
    <font>
      <sz val="9"/>
      <name val="Arial"/>
      <family val="2"/>
    </font>
    <font>
      <b/>
      <sz val="9"/>
      <name val="Arial"/>
      <family val="2"/>
    </font>
    <font>
      <sz val="8"/>
      <name val="Arial"/>
      <family val="2"/>
    </font>
    <font>
      <b/>
      <sz val="8"/>
      <name val="Arial"/>
      <family val="2"/>
    </font>
    <font>
      <sz val="7"/>
      <name val="Arial"/>
      <family val="2"/>
    </font>
    <font>
      <sz val="9"/>
      <color indexed="63"/>
      <name val="Arial"/>
      <family val="2"/>
    </font>
    <font>
      <b/>
      <sz val="8"/>
      <color indexed="63"/>
      <name val="Arial"/>
      <family val="2"/>
    </font>
    <font>
      <sz val="8"/>
      <color indexed="63"/>
      <name val="Arial"/>
      <family val="2"/>
    </font>
    <font>
      <sz val="10"/>
      <color indexed="63"/>
      <name val="Arial"/>
      <family val="2"/>
    </font>
    <font>
      <sz val="7"/>
      <color indexed="9"/>
      <name val="Arial"/>
      <family val="2"/>
    </font>
    <font>
      <b/>
      <sz val="10"/>
      <color indexed="9"/>
      <name val="Arial"/>
      <family val="2"/>
    </font>
    <font>
      <sz val="7"/>
      <color indexed="63"/>
      <name val="Arial"/>
      <family val="2"/>
    </font>
    <font>
      <b/>
      <sz val="8"/>
      <color indexed="63"/>
      <name val="Arial"/>
      <family val="2"/>
    </font>
    <font>
      <b/>
      <sz val="8"/>
      <color indexed="20"/>
      <name val="Arial"/>
      <family val="2"/>
    </font>
    <font>
      <sz val="9"/>
      <color indexed="63"/>
      <name val="Arial"/>
      <family val="2"/>
    </font>
    <font>
      <b/>
      <sz val="26"/>
      <name val="Arial"/>
      <family val="2"/>
    </font>
    <font>
      <sz val="10"/>
      <color indexed="10"/>
      <name val="Arial"/>
      <family val="2"/>
    </font>
    <font>
      <sz val="8"/>
      <color indexed="63"/>
      <name val="Arial"/>
      <family val="2"/>
    </font>
    <font>
      <i/>
      <sz val="8"/>
      <color indexed="63"/>
      <name val="Arial"/>
      <family val="2"/>
    </font>
    <font>
      <b/>
      <sz val="10"/>
      <color indexed="63"/>
      <name val="Arial"/>
      <family val="2"/>
    </font>
    <font>
      <sz val="7"/>
      <color indexed="63"/>
      <name val="Arial"/>
      <family val="2"/>
    </font>
    <font>
      <sz val="10"/>
      <name val="Arial"/>
      <family val="2"/>
    </font>
    <font>
      <sz val="7"/>
      <name val="Arial"/>
      <family val="2"/>
    </font>
    <font>
      <b/>
      <sz val="9"/>
      <color indexed="63"/>
      <name val="Arial"/>
      <family val="2"/>
    </font>
    <font>
      <b/>
      <sz val="7"/>
      <color indexed="63"/>
      <name val="Arial"/>
      <family val="2"/>
    </font>
    <font>
      <sz val="10"/>
      <color indexed="23"/>
      <name val="Arial"/>
      <family val="2"/>
    </font>
    <font>
      <b/>
      <sz val="9"/>
      <color indexed="23"/>
      <name val="Arial"/>
      <family val="2"/>
    </font>
    <font>
      <sz val="9"/>
      <color indexed="23"/>
      <name val="Arial"/>
      <family val="2"/>
    </font>
    <font>
      <b/>
      <sz val="8"/>
      <color indexed="23"/>
      <name val="Arial"/>
      <family val="2"/>
    </font>
    <font>
      <sz val="10"/>
      <color indexed="10"/>
      <name val="Arial"/>
      <family val="2"/>
    </font>
    <font>
      <b/>
      <sz val="8"/>
      <color indexed="10"/>
      <name val="Arial"/>
      <family val="2"/>
    </font>
    <font>
      <sz val="8"/>
      <color indexed="10"/>
      <name val="Arial"/>
      <family val="2"/>
    </font>
    <font>
      <b/>
      <sz val="10"/>
      <color indexed="13"/>
      <name val="Arial"/>
      <family val="2"/>
    </font>
    <font>
      <sz val="7"/>
      <color indexed="23"/>
      <name val="Arial"/>
      <family val="2"/>
    </font>
    <font>
      <b/>
      <sz val="10"/>
      <color indexed="60"/>
      <name val="Arial"/>
      <family val="2"/>
    </font>
    <font>
      <sz val="10"/>
      <color indexed="13"/>
      <name val="Arial"/>
      <family val="2"/>
    </font>
    <font>
      <b/>
      <sz val="7.5"/>
      <color indexed="16"/>
      <name val="Arial"/>
      <family val="2"/>
    </font>
    <font>
      <sz val="10"/>
      <name val="Arial"/>
      <family val="2"/>
    </font>
    <font>
      <sz val="10"/>
      <color rgb="FF3D3D3D"/>
      <name val="Verdana"/>
      <family val="2"/>
    </font>
    <font>
      <b/>
      <u/>
      <sz val="7"/>
      <color rgb="FF003368"/>
      <name val="Verdana"/>
      <family val="2"/>
    </font>
    <font>
      <sz val="10"/>
      <name val="Arial"/>
      <family val="2"/>
    </font>
    <font>
      <sz val="8"/>
      <color rgb="FF333333"/>
      <name val="Arial"/>
      <family val="2"/>
    </font>
    <font>
      <sz val="10"/>
      <name val="Arial"/>
      <family val="2"/>
    </font>
    <font>
      <sz val="8"/>
      <color indexed="20"/>
      <name val="Arial"/>
      <family val="2"/>
    </font>
    <font>
      <b/>
      <sz val="10"/>
      <name val="Arial"/>
      <family val="2"/>
    </font>
    <font>
      <sz val="6"/>
      <color indexed="63"/>
      <name val="Arial"/>
      <family val="2"/>
    </font>
    <font>
      <b/>
      <sz val="7"/>
      <name val="Arial"/>
      <family val="2"/>
    </font>
    <font>
      <b/>
      <sz val="7"/>
      <color indexed="20"/>
      <name val="Arial"/>
      <family val="2"/>
    </font>
    <font>
      <vertAlign val="superscript"/>
      <sz val="6"/>
      <color indexed="63"/>
      <name val="Arial"/>
      <family val="2"/>
    </font>
    <font>
      <b/>
      <sz val="9"/>
      <color indexed="20"/>
      <name val="Arial"/>
      <family val="2"/>
    </font>
    <font>
      <sz val="10"/>
      <color indexed="20"/>
      <name val="Arial"/>
      <family val="2"/>
    </font>
    <font>
      <sz val="8"/>
      <color indexed="9"/>
      <name val="Arial"/>
      <family val="2"/>
    </font>
    <font>
      <b/>
      <sz val="10"/>
      <color indexed="20"/>
      <name val="Arial"/>
      <family val="2"/>
    </font>
    <font>
      <b/>
      <sz val="8"/>
      <color rgb="FF333333"/>
      <name val="Arial"/>
      <family val="2"/>
    </font>
    <font>
      <b/>
      <sz val="7"/>
      <color rgb="FF333333"/>
      <name val="Arial"/>
      <family val="2"/>
    </font>
    <font>
      <sz val="7"/>
      <color rgb="FF333333"/>
      <name val="Arial"/>
      <family val="2"/>
    </font>
    <font>
      <sz val="9"/>
      <color indexed="20"/>
      <name val="Arial"/>
      <family val="2"/>
    </font>
    <font>
      <vertAlign val="superscript"/>
      <sz val="8"/>
      <color indexed="63"/>
      <name val="Arial"/>
      <family val="2"/>
    </font>
    <font>
      <b/>
      <sz val="8"/>
      <color indexed="9"/>
      <name val="Arial"/>
      <family val="2"/>
    </font>
    <font>
      <sz val="7.5"/>
      <color indexed="63"/>
      <name val="Arial"/>
      <family val="2"/>
    </font>
    <font>
      <sz val="7.5"/>
      <name val="Arial"/>
      <family val="2"/>
    </font>
    <font>
      <b/>
      <vertAlign val="superscript"/>
      <sz val="8"/>
      <color indexed="63"/>
      <name val="Arial"/>
      <family val="2"/>
    </font>
    <font>
      <b/>
      <sz val="8"/>
      <color indexed="17"/>
      <name val="Arial"/>
      <family val="2"/>
    </font>
    <font>
      <sz val="10"/>
      <color indexed="17"/>
      <name val="Arial"/>
      <family val="2"/>
    </font>
    <font>
      <b/>
      <sz val="10"/>
      <color indexed="17"/>
      <name val="Arial"/>
      <family val="2"/>
    </font>
    <font>
      <sz val="8"/>
      <color indexed="17"/>
      <name val="Arial"/>
      <family val="2"/>
    </font>
    <font>
      <b/>
      <sz val="7"/>
      <color indexed="17"/>
      <name val="Arial"/>
      <family val="2"/>
    </font>
    <font>
      <sz val="9"/>
      <color indexed="17"/>
      <name val="Arial"/>
      <family val="2"/>
    </font>
    <font>
      <sz val="9"/>
      <color indexed="10"/>
      <name val="Arial"/>
      <family val="2"/>
    </font>
    <font>
      <b/>
      <sz val="10"/>
      <color indexed="10"/>
      <name val="Arial"/>
      <family val="2"/>
    </font>
    <font>
      <b/>
      <sz val="8"/>
      <color indexed="8"/>
      <name val="Arial"/>
      <family val="2"/>
    </font>
    <font>
      <b/>
      <sz val="9"/>
      <color indexed="17"/>
      <name val="Arial"/>
      <family val="2"/>
    </font>
    <font>
      <sz val="10"/>
      <color indexed="8"/>
      <name val="Arial"/>
      <family val="2"/>
    </font>
    <font>
      <sz val="9"/>
      <color indexed="8"/>
      <name val="Arial"/>
      <family val="2"/>
    </font>
    <font>
      <sz val="10"/>
      <color rgb="FF008000"/>
      <name val="Arial"/>
      <family val="2"/>
    </font>
    <font>
      <sz val="9"/>
      <color rgb="FF008000"/>
      <name val="Arial"/>
      <family val="2"/>
    </font>
    <font>
      <sz val="6"/>
      <name val="Arial"/>
      <family val="2"/>
    </font>
    <font>
      <vertAlign val="superscript"/>
      <sz val="7.5"/>
      <color indexed="63"/>
      <name val="Arial"/>
      <family val="2"/>
    </font>
    <font>
      <b/>
      <sz val="10"/>
      <color indexed="12"/>
      <name val="Arial"/>
      <family val="2"/>
    </font>
    <font>
      <sz val="8"/>
      <color rgb="FFFF0000"/>
      <name val="Arial"/>
      <family val="2"/>
    </font>
    <font>
      <sz val="7"/>
      <color rgb="FFFF0000"/>
      <name val="Arial"/>
      <family val="2"/>
    </font>
    <font>
      <b/>
      <sz val="10"/>
      <color indexed="8"/>
      <name val="Arial"/>
      <family val="2"/>
    </font>
    <font>
      <sz val="11"/>
      <color theme="1"/>
      <name val="Franklin Gothic Book"/>
      <family val="2"/>
      <scheme val="minor"/>
    </font>
    <font>
      <b/>
      <sz val="8"/>
      <color theme="3"/>
      <name val="Arial"/>
      <family val="2"/>
    </font>
    <font>
      <sz val="10"/>
      <color theme="3"/>
      <name val="Arial"/>
      <family val="2"/>
    </font>
    <font>
      <sz val="9"/>
      <color theme="3"/>
      <name val="Arial"/>
      <family val="2"/>
    </font>
    <font>
      <sz val="8"/>
      <color theme="3"/>
      <name val="Arial"/>
      <family val="2"/>
    </font>
    <font>
      <b/>
      <sz val="10"/>
      <color theme="3"/>
      <name val="Arial"/>
      <family val="2"/>
    </font>
    <font>
      <b/>
      <sz val="10"/>
      <color theme="1"/>
      <name val="Arial"/>
      <family val="2"/>
    </font>
    <font>
      <sz val="8"/>
      <color theme="5"/>
      <name val="Arial"/>
      <family val="2"/>
    </font>
    <font>
      <vertAlign val="superscript"/>
      <sz val="8"/>
      <color theme="3"/>
      <name val="Arial"/>
      <family val="2"/>
    </font>
    <font>
      <vertAlign val="superscript"/>
      <sz val="8"/>
      <name val="Arial"/>
      <family val="2"/>
    </font>
    <font>
      <b/>
      <sz val="9"/>
      <color theme="3"/>
      <name val="Arial"/>
      <family val="2"/>
    </font>
    <font>
      <b/>
      <sz val="9"/>
      <color theme="5"/>
      <name val="Arial"/>
      <family val="2"/>
    </font>
    <font>
      <sz val="10"/>
      <color theme="5"/>
      <name val="Arial"/>
      <family val="2"/>
    </font>
    <font>
      <b/>
      <sz val="7"/>
      <color theme="3"/>
      <name val="Arial"/>
      <family val="2"/>
    </font>
    <font>
      <sz val="7.5"/>
      <color theme="3"/>
      <name val="Arial"/>
      <family val="2"/>
    </font>
    <font>
      <sz val="7"/>
      <color theme="3"/>
      <name val="Arial"/>
      <family val="2"/>
    </font>
    <font>
      <sz val="8"/>
      <color theme="6"/>
      <name val="Arial"/>
      <family val="2"/>
    </font>
    <font>
      <sz val="8"/>
      <color theme="7"/>
      <name val="Arial"/>
      <family val="2"/>
    </font>
    <font>
      <vertAlign val="superscript"/>
      <sz val="9"/>
      <name val="Arial"/>
      <family val="2"/>
    </font>
    <font>
      <sz val="6"/>
      <color theme="3"/>
      <name val="Arial"/>
      <family val="2"/>
    </font>
    <font>
      <b/>
      <sz val="9"/>
      <color theme="1"/>
      <name val="Arial"/>
      <family val="2"/>
    </font>
    <font>
      <sz val="7"/>
      <color theme="0"/>
      <name val="Arial"/>
      <family val="2"/>
    </font>
    <font>
      <b/>
      <sz val="7"/>
      <color theme="7"/>
      <name val="Arial"/>
      <family val="2"/>
    </font>
    <font>
      <sz val="8"/>
      <color theme="0"/>
      <name val="Arial"/>
      <family val="2"/>
    </font>
    <font>
      <sz val="9"/>
      <color rgb="FFFFFFFF"/>
      <name val="Arial"/>
      <family val="2"/>
    </font>
    <font>
      <b/>
      <vertAlign val="superscript"/>
      <sz val="9"/>
      <color theme="3"/>
      <name val="Arial"/>
      <family val="2"/>
    </font>
    <font>
      <b/>
      <vertAlign val="superscript"/>
      <sz val="10"/>
      <name val="Arial"/>
      <family val="2"/>
    </font>
    <font>
      <u/>
      <sz val="10"/>
      <color indexed="12"/>
      <name val="Arial"/>
      <family val="2"/>
    </font>
    <font>
      <u/>
      <sz val="10"/>
      <color theme="5"/>
      <name val="Arial"/>
      <family val="2"/>
    </font>
    <font>
      <b/>
      <sz val="8"/>
      <color theme="5"/>
      <name val="Arial"/>
      <family val="2"/>
    </font>
    <font>
      <b/>
      <sz val="8"/>
      <color indexed="24"/>
      <name val="Arial"/>
      <family val="2"/>
    </font>
    <font>
      <b/>
      <sz val="8"/>
      <color theme="9"/>
      <name val="Arial"/>
      <family val="2"/>
    </font>
    <font>
      <sz val="10"/>
      <color theme="9"/>
      <name val="Arial"/>
      <family val="2"/>
    </font>
    <font>
      <vertAlign val="superscript"/>
      <sz val="10"/>
      <color theme="1"/>
      <name val="Arial"/>
      <family val="2"/>
    </font>
    <font>
      <sz val="10"/>
      <color theme="1"/>
      <name val="Arial"/>
      <family val="2"/>
    </font>
    <font>
      <sz val="7"/>
      <color theme="1"/>
      <name val="Arial"/>
      <family val="2"/>
    </font>
    <font>
      <vertAlign val="superscript"/>
      <sz val="7"/>
      <color theme="3"/>
      <name val="Arial"/>
      <family val="2"/>
    </font>
    <font>
      <sz val="8"/>
      <color theme="1"/>
      <name val="Arial"/>
      <family val="2"/>
    </font>
    <font>
      <sz val="10"/>
      <color theme="4"/>
      <name val="Arial"/>
      <family val="2"/>
    </font>
    <font>
      <b/>
      <sz val="8"/>
      <name val="Times New Roman"/>
      <family val="1"/>
    </font>
    <font>
      <sz val="8"/>
      <name val="Times New Roman"/>
      <family val="1"/>
    </font>
    <font>
      <b/>
      <sz val="16"/>
      <name val="Times New Roman"/>
      <family val="1"/>
    </font>
    <font>
      <sz val="8"/>
      <color rgb="FF008000"/>
      <name val="Arial"/>
      <family val="2"/>
    </font>
    <font>
      <sz val="10"/>
      <color rgb="FFFF0000"/>
      <name val="Arial"/>
      <family val="2"/>
    </font>
    <font>
      <sz val="6"/>
      <color indexed="63"/>
      <name val="Small Fonts"/>
      <family val="2"/>
    </font>
    <font>
      <sz val="10"/>
      <color theme="0" tint="-0.34998626667073579"/>
      <name val="Arial"/>
      <family val="2"/>
    </font>
    <font>
      <sz val="8"/>
      <color theme="0" tint="-0.34998626667073579"/>
      <name val="Arial"/>
      <family val="2"/>
    </font>
    <font>
      <sz val="10"/>
      <color theme="0"/>
      <name val="Arial"/>
      <family val="2"/>
    </font>
    <font>
      <vertAlign val="superscript"/>
      <sz val="8"/>
      <color indexed="17"/>
      <name val="Arial"/>
      <family val="2"/>
    </font>
    <font>
      <b/>
      <vertAlign val="superscript"/>
      <sz val="9"/>
      <name val="Arial"/>
      <family val="2"/>
    </font>
    <font>
      <b/>
      <vertAlign val="superscript"/>
      <sz val="10"/>
      <color theme="1"/>
      <name val="Arial"/>
      <family val="2"/>
    </font>
  </fonts>
  <fills count="5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indexed="55"/>
      </patternFill>
    </fill>
    <fill>
      <patternFill patternType="solid">
        <fgColor indexed="9"/>
        <bgColor indexed="55"/>
      </patternFill>
    </fill>
    <fill>
      <patternFill patternType="solid">
        <fgColor indexed="9"/>
        <bgColor indexed="64"/>
      </patternFill>
    </fill>
    <fill>
      <patternFill patternType="solid">
        <fgColor theme="0"/>
        <bgColor indexed="64"/>
      </patternFill>
    </fill>
    <fill>
      <patternFill patternType="solid">
        <fgColor theme="0"/>
        <bgColor indexed="55"/>
      </patternFill>
    </fill>
    <fill>
      <patternFill patternType="solid">
        <fgColor indexed="65"/>
        <bgColor indexed="64"/>
      </patternFill>
    </fill>
    <fill>
      <patternFill patternType="solid">
        <fgColor indexed="9"/>
        <bgColor indexed="8"/>
      </patternFill>
    </fill>
    <fill>
      <patternFill patternType="gray125">
        <fgColor indexed="9"/>
        <bgColor indexed="9"/>
      </patternFill>
    </fill>
    <fill>
      <patternFill patternType="solid">
        <fgColor theme="6"/>
        <bgColor indexed="64"/>
      </patternFill>
    </fill>
    <fill>
      <patternFill patternType="solid">
        <fgColor theme="5"/>
        <bgColor indexed="64"/>
      </patternFill>
    </fill>
    <fill>
      <patternFill patternType="solid">
        <fgColor theme="7"/>
        <bgColor indexed="64"/>
      </patternFill>
    </fill>
    <fill>
      <patternFill patternType="solid">
        <fgColor rgb="FF00599D"/>
        <bgColor indexed="64"/>
      </patternFill>
    </fill>
    <fill>
      <patternFill patternType="solid">
        <fgColor rgb="FFEEF3F8"/>
        <bgColor indexed="64"/>
      </patternFill>
    </fill>
    <fill>
      <patternFill patternType="solid">
        <fgColor rgb="FFEEF3F8"/>
        <bgColor indexed="55"/>
      </patternFill>
    </fill>
    <fill>
      <patternFill patternType="solid">
        <fgColor theme="9"/>
        <bgColor indexed="64"/>
      </patternFill>
    </fill>
    <fill>
      <patternFill patternType="solid">
        <fgColor theme="8"/>
        <bgColor indexed="64"/>
      </patternFill>
    </fill>
    <fill>
      <patternFill patternType="solid">
        <fgColor theme="8"/>
        <bgColor indexed="55"/>
      </patternFill>
    </fill>
    <fill>
      <patternFill patternType="solid">
        <fgColor theme="3"/>
        <bgColor indexed="64"/>
      </patternFill>
    </fill>
    <fill>
      <patternFill patternType="solid">
        <fgColor theme="5"/>
        <bgColor indexed="55"/>
      </patternFill>
    </fill>
    <fill>
      <patternFill patternType="solid">
        <fgColor theme="9"/>
        <bgColor indexed="55"/>
      </patternFill>
    </fill>
    <fill>
      <patternFill patternType="solid">
        <fgColor theme="6"/>
        <bgColor indexed="55"/>
      </patternFill>
    </fill>
    <fill>
      <patternFill patternType="mediumGray"/>
    </fill>
    <fill>
      <patternFill patternType="solid">
        <fgColor theme="0"/>
        <bgColor indexed="8"/>
      </patternFill>
    </fill>
    <fill>
      <patternFill patternType="solid">
        <fgColor rgb="FFFFFF00"/>
        <bgColor indexed="64"/>
      </patternFill>
    </fill>
    <fill>
      <patternFill patternType="solid">
        <fgColor rgb="FFEBF7FF"/>
        <bgColor indexed="64"/>
      </patternFill>
    </fill>
    <fill>
      <patternFill patternType="solid">
        <fgColor rgb="FFEBF7FF"/>
        <bgColor indexed="55"/>
      </patternFill>
    </fill>
    <fill>
      <patternFill patternType="solid">
        <fgColor theme="0" tint="-0.499984740745262"/>
        <bgColor indexed="64"/>
      </patternFill>
    </fill>
  </fills>
  <borders count="67">
    <border>
      <left/>
      <right/>
      <top/>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right/>
      <top style="thin">
        <color indexed="22"/>
      </top>
      <bottom/>
      <diagonal/>
    </border>
    <border>
      <left/>
      <right/>
      <top/>
      <bottom style="thin">
        <color indexed="22"/>
      </bottom>
      <diagonal/>
    </border>
    <border>
      <left/>
      <right/>
      <top style="thin">
        <color indexed="22"/>
      </top>
      <bottom style="thin">
        <color indexed="22"/>
      </bottom>
      <diagonal/>
    </border>
    <border>
      <left/>
      <right/>
      <top style="thin">
        <color theme="0" tint="-0.24994659260841701"/>
      </top>
      <bottom style="thin">
        <color theme="0" tint="-0.24994659260841701"/>
      </bottom>
      <diagonal/>
    </border>
    <border>
      <left style="medium">
        <color theme="5"/>
      </left>
      <right style="medium">
        <color theme="5"/>
      </right>
      <top style="medium">
        <color theme="5"/>
      </top>
      <bottom style="medium">
        <color theme="5"/>
      </bottom>
      <diagonal/>
    </border>
    <border>
      <left style="medium">
        <color theme="5"/>
      </left>
      <right/>
      <top style="medium">
        <color theme="5"/>
      </top>
      <bottom style="medium">
        <color theme="5"/>
      </bottom>
      <diagonal/>
    </border>
    <border>
      <left/>
      <right/>
      <top style="medium">
        <color theme="5"/>
      </top>
      <bottom style="medium">
        <color theme="5"/>
      </bottom>
      <diagonal/>
    </border>
    <border>
      <left/>
      <right style="medium">
        <color theme="5"/>
      </right>
      <top style="medium">
        <color theme="5"/>
      </top>
      <bottom style="medium">
        <color theme="5"/>
      </bottom>
      <diagonal/>
    </border>
    <border>
      <left/>
      <right/>
      <top/>
      <bottom style="thin">
        <color theme="3"/>
      </bottom>
      <diagonal/>
    </border>
    <border>
      <left/>
      <right style="thin">
        <color theme="3"/>
      </right>
      <top/>
      <bottom/>
      <diagonal/>
    </border>
    <border>
      <left style="thin">
        <color theme="3"/>
      </left>
      <right/>
      <top/>
      <bottom/>
      <diagonal/>
    </border>
    <border>
      <left/>
      <right style="thin">
        <color theme="3"/>
      </right>
      <top style="thin">
        <color theme="3"/>
      </top>
      <bottom/>
      <diagonal/>
    </border>
    <border>
      <left/>
      <right/>
      <top style="thin">
        <color theme="3"/>
      </top>
      <bottom/>
      <diagonal/>
    </border>
    <border>
      <left style="thin">
        <color theme="3"/>
      </left>
      <right/>
      <top style="thin">
        <color theme="3"/>
      </top>
      <bottom/>
      <diagonal/>
    </border>
    <border>
      <left style="thin">
        <color theme="5"/>
      </left>
      <right/>
      <top style="thin">
        <color theme="5"/>
      </top>
      <bottom style="thin">
        <color theme="5"/>
      </bottom>
      <diagonal/>
    </border>
    <border>
      <left/>
      <right style="thin">
        <color theme="5"/>
      </right>
      <top style="thin">
        <color theme="5"/>
      </top>
      <bottom style="thin">
        <color theme="5"/>
      </bottom>
      <diagonal/>
    </border>
    <border>
      <left/>
      <right/>
      <top style="thin">
        <color theme="5"/>
      </top>
      <bottom style="thin">
        <color theme="5"/>
      </bottom>
      <diagonal/>
    </border>
    <border>
      <left style="medium">
        <color theme="6"/>
      </left>
      <right/>
      <top style="medium">
        <color theme="6"/>
      </top>
      <bottom style="medium">
        <color theme="6"/>
      </bottom>
      <diagonal/>
    </border>
    <border>
      <left/>
      <right/>
      <top style="medium">
        <color theme="6"/>
      </top>
      <bottom style="medium">
        <color theme="6"/>
      </bottom>
      <diagonal/>
    </border>
    <border>
      <left/>
      <right style="medium">
        <color theme="6"/>
      </right>
      <top style="medium">
        <color theme="6"/>
      </top>
      <bottom style="medium">
        <color theme="6"/>
      </bottom>
      <diagonal/>
    </border>
    <border>
      <left style="medium">
        <color theme="7"/>
      </left>
      <right style="medium">
        <color theme="7"/>
      </right>
      <top style="medium">
        <color theme="7"/>
      </top>
      <bottom style="medium">
        <color theme="7"/>
      </bottom>
      <diagonal/>
    </border>
    <border>
      <left style="medium">
        <color theme="7"/>
      </left>
      <right/>
      <top style="medium">
        <color theme="7"/>
      </top>
      <bottom style="medium">
        <color theme="7"/>
      </bottom>
      <diagonal/>
    </border>
    <border>
      <left/>
      <right/>
      <top style="medium">
        <color theme="7"/>
      </top>
      <bottom style="medium">
        <color theme="7"/>
      </bottom>
      <diagonal/>
    </border>
    <border>
      <left/>
      <right style="medium">
        <color theme="7"/>
      </right>
      <top style="medium">
        <color theme="7"/>
      </top>
      <bottom style="medium">
        <color theme="7"/>
      </bottom>
      <diagonal/>
    </border>
    <border>
      <left style="thin">
        <color theme="7"/>
      </left>
      <right/>
      <top style="thin">
        <color theme="7"/>
      </top>
      <bottom style="thin">
        <color theme="7"/>
      </bottom>
      <diagonal/>
    </border>
    <border>
      <left/>
      <right style="thin">
        <color theme="7"/>
      </right>
      <top style="thin">
        <color theme="7"/>
      </top>
      <bottom style="thin">
        <color theme="7"/>
      </bottom>
      <diagonal/>
    </border>
    <border>
      <left/>
      <right/>
      <top/>
      <bottom style="thin">
        <color theme="7"/>
      </bottom>
      <diagonal/>
    </border>
    <border>
      <left/>
      <right/>
      <top style="thin">
        <color theme="7"/>
      </top>
      <bottom style="thin">
        <color theme="7"/>
      </bottom>
      <diagonal/>
    </border>
    <border>
      <left/>
      <right/>
      <top/>
      <bottom style="thin">
        <color rgb="FF00599D"/>
      </bottom>
      <diagonal/>
    </border>
    <border>
      <left style="medium">
        <color theme="3"/>
      </left>
      <right style="medium">
        <color theme="3"/>
      </right>
      <top style="medium">
        <color theme="3"/>
      </top>
      <bottom style="medium">
        <color theme="3"/>
      </bottom>
      <diagonal/>
    </border>
    <border>
      <left style="medium">
        <color theme="4"/>
      </left>
      <right style="medium">
        <color theme="4"/>
      </right>
      <top style="medium">
        <color theme="4"/>
      </top>
      <bottom style="medium">
        <color theme="4"/>
      </bottom>
      <diagonal/>
    </border>
    <border>
      <left style="thin">
        <color theme="3"/>
      </left>
      <right style="thin">
        <color theme="3"/>
      </right>
      <top style="thin">
        <color theme="3"/>
      </top>
      <bottom style="thin">
        <color theme="3"/>
      </bottom>
      <diagonal/>
    </border>
    <border>
      <left/>
      <right style="thin">
        <color theme="3"/>
      </right>
      <top/>
      <bottom style="thin">
        <color theme="3"/>
      </bottom>
      <diagonal/>
    </border>
    <border>
      <left style="thin">
        <color theme="3"/>
      </left>
      <right/>
      <top/>
      <bottom style="thin">
        <color theme="3"/>
      </bottom>
      <diagonal/>
    </border>
    <border>
      <left style="medium">
        <color theme="3"/>
      </left>
      <right/>
      <top style="medium">
        <color theme="3"/>
      </top>
      <bottom style="medium">
        <color theme="3"/>
      </bottom>
      <diagonal/>
    </border>
    <border>
      <left/>
      <right/>
      <top style="medium">
        <color theme="3"/>
      </top>
      <bottom style="medium">
        <color theme="3"/>
      </bottom>
      <diagonal/>
    </border>
    <border>
      <left/>
      <right style="medium">
        <color theme="3"/>
      </right>
      <top style="medium">
        <color theme="3"/>
      </top>
      <bottom style="medium">
        <color theme="3"/>
      </bottom>
      <diagonal/>
    </border>
    <border>
      <left style="medium">
        <color theme="6"/>
      </left>
      <right style="medium">
        <color theme="6"/>
      </right>
      <top style="medium">
        <color theme="6"/>
      </top>
      <bottom style="medium">
        <color theme="6"/>
      </bottom>
      <diagonal/>
    </border>
    <border>
      <left/>
      <right/>
      <top/>
      <bottom style="medium">
        <color theme="7"/>
      </bottom>
      <diagonal/>
    </border>
    <border>
      <left/>
      <right/>
      <top style="thin">
        <color theme="0" tint="-0.24994659260841701"/>
      </top>
      <bottom/>
      <diagonal/>
    </border>
    <border>
      <left style="medium">
        <color theme="5"/>
      </left>
      <right style="thin">
        <color theme="3"/>
      </right>
      <top/>
      <bottom/>
      <diagonal/>
    </border>
    <border>
      <left/>
      <right/>
      <top style="medium">
        <color theme="7"/>
      </top>
      <bottom/>
      <diagonal/>
    </border>
    <border>
      <left/>
      <right/>
      <top style="thin">
        <color theme="0" tint="-0.24994659260841701"/>
      </top>
      <bottom style="thin">
        <color indexed="22"/>
      </bottom>
      <diagonal/>
    </border>
    <border>
      <left/>
      <right/>
      <top/>
      <bottom style="medium">
        <color theme="6"/>
      </bottom>
      <diagonal/>
    </border>
    <border>
      <left/>
      <right/>
      <top style="medium">
        <color theme="6"/>
      </top>
      <bottom/>
      <diagonal/>
    </border>
    <border>
      <left/>
      <right style="thin">
        <color auto="1"/>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dashed">
        <color indexed="22"/>
      </left>
      <right/>
      <top style="thin">
        <color indexed="22"/>
      </top>
      <bottom style="thin">
        <color indexed="22"/>
      </bottom>
      <diagonal/>
    </border>
    <border>
      <left/>
      <right style="dashed">
        <color indexed="22"/>
      </right>
      <top style="thin">
        <color indexed="22"/>
      </top>
      <bottom style="thin">
        <color indexed="22"/>
      </bottom>
      <diagonal/>
    </border>
    <border>
      <left style="dashed">
        <color indexed="22"/>
      </left>
      <right/>
      <top/>
      <bottom/>
      <diagonal/>
    </border>
    <border>
      <left/>
      <right style="dashed">
        <color indexed="22"/>
      </right>
      <top/>
      <bottom/>
      <diagonal/>
    </border>
    <border>
      <left style="dashed">
        <color theme="0" tint="-0.24994659260841701"/>
      </left>
      <right/>
      <top style="thin">
        <color theme="0" tint="-0.24994659260841701"/>
      </top>
      <bottom style="thin">
        <color theme="0" tint="-0.24994659260841701"/>
      </bottom>
      <diagonal/>
    </border>
    <border>
      <left style="dashed">
        <color theme="0" tint="-0.24994659260841701"/>
      </left>
      <right/>
      <top/>
      <bottom style="thin">
        <color indexed="22"/>
      </bottom>
      <diagonal/>
    </border>
    <border>
      <left style="dashed">
        <color indexed="22"/>
      </left>
      <right/>
      <top/>
      <bottom style="thin">
        <color indexed="22"/>
      </bottom>
      <diagonal/>
    </border>
    <border>
      <left/>
      <right style="dashed">
        <color indexed="22"/>
      </right>
      <top/>
      <bottom style="thin">
        <color indexed="22"/>
      </bottom>
      <diagonal/>
    </border>
    <border>
      <left/>
      <right/>
      <top/>
      <bottom style="thin">
        <color rgb="FFC0C0C0"/>
      </bottom>
      <diagonal/>
    </border>
  </borders>
  <cellStyleXfs count="122">
    <xf numFmtId="0" fontId="0" fillId="0" borderId="0" applyProtection="0"/>
    <xf numFmtId="0" fontId="26"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0" borderId="1" applyNumberFormat="0" applyFill="0" applyAlignment="0" applyProtection="0"/>
    <xf numFmtId="0" fontId="2" fillId="0" borderId="2" applyNumberFormat="0" applyFill="0" applyAlignment="0" applyProtection="0"/>
    <xf numFmtId="0" fontId="2" fillId="0" borderId="3" applyNumberFormat="0" applyFill="0" applyAlignment="0" applyProtection="0"/>
    <xf numFmtId="0" fontId="2" fillId="0" borderId="0" applyNumberFormat="0" applyFill="0" applyBorder="0" applyAlignment="0" applyProtection="0"/>
    <xf numFmtId="0" fontId="2" fillId="16" borderId="4" applyNumberFormat="0" applyAlignment="0" applyProtection="0"/>
    <xf numFmtId="0" fontId="2" fillId="0" borderId="5" applyNumberFormat="0" applyFill="0" applyAlignment="0" applyProtection="0"/>
    <xf numFmtId="0" fontId="2" fillId="17"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20" borderId="0" applyNumberFormat="0" applyBorder="0" applyAlignment="0" applyProtection="0"/>
    <xf numFmtId="0" fontId="2" fillId="4" borderId="0" applyNumberFormat="0" applyBorder="0" applyAlignment="0" applyProtection="0"/>
    <xf numFmtId="0" fontId="2" fillId="7" borderId="4" applyNumberFormat="0" applyAlignment="0" applyProtection="0"/>
    <xf numFmtId="44" fontId="2" fillId="0" borderId="0" applyFont="0" applyFill="0" applyBorder="0" applyAlignment="0" applyProtection="0"/>
    <xf numFmtId="0" fontId="2" fillId="3" borderId="0" applyNumberFormat="0" applyBorder="0" applyAlignment="0" applyProtection="0"/>
    <xf numFmtId="0" fontId="2" fillId="21" borderId="0" applyNumberFormat="0" applyBorder="0" applyAlignment="0" applyProtection="0"/>
    <xf numFmtId="0" fontId="42" fillId="0" borderId="0"/>
    <xf numFmtId="0" fontId="26" fillId="0" borderId="0"/>
    <xf numFmtId="0" fontId="26" fillId="0" borderId="0" applyProtection="0"/>
    <xf numFmtId="0" fontId="2" fillId="0" borderId="0"/>
    <xf numFmtId="0" fontId="2" fillId="22" borderId="6" applyNumberFormat="0" applyFont="0" applyAlignment="0" applyProtection="0"/>
    <xf numFmtId="0" fontId="2" fillId="16" borderId="7" applyNumberFormat="0" applyAlignment="0" applyProtection="0"/>
    <xf numFmtId="0" fontId="2" fillId="0" borderId="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8" applyNumberFormat="0" applyFill="0" applyAlignment="0" applyProtection="0"/>
    <xf numFmtId="0" fontId="2" fillId="23" borderId="9" applyNumberFormat="0" applyAlignment="0" applyProtection="0"/>
    <xf numFmtId="43" fontId="26" fillId="0" borderId="0" applyFont="0" applyFill="0" applyBorder="0" applyAlignment="0" applyProtection="0"/>
    <xf numFmtId="0" fontId="45"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xf numFmtId="43" fontId="47" fillId="0" borderId="0" applyFont="0" applyFill="0" applyBorder="0" applyAlignment="0" applyProtection="0"/>
    <xf numFmtId="0" fontId="2" fillId="0" borderId="0" applyProtection="0"/>
    <xf numFmtId="9" fontId="2" fillId="0" borderId="0" applyFont="0" applyFill="0" applyBorder="0" applyAlignment="0" applyProtection="0"/>
    <xf numFmtId="0" fontId="2" fillId="0" borderId="0"/>
    <xf numFmtId="0" fontId="2" fillId="0" borderId="0"/>
    <xf numFmtId="0" fontId="2" fillId="0" borderId="0"/>
    <xf numFmtId="0" fontId="2" fillId="0" borderId="0" applyProtection="0"/>
    <xf numFmtId="0" fontId="2" fillId="0" borderId="0"/>
    <xf numFmtId="0" fontId="2" fillId="0" borderId="0"/>
    <xf numFmtId="0" fontId="2" fillId="0" borderId="0"/>
    <xf numFmtId="0" fontId="2" fillId="0" borderId="0"/>
    <xf numFmtId="0" fontId="87" fillId="0" borderId="0"/>
    <xf numFmtId="0" fontId="114" fillId="0" borderId="0" applyNumberFormat="0" applyFill="0" applyBorder="0" applyAlignment="0" applyProtection="0">
      <alignment vertical="top"/>
      <protection locked="0"/>
    </xf>
    <xf numFmtId="0" fontId="1" fillId="0" borderId="0"/>
    <xf numFmtId="0" fontId="2" fillId="0" borderId="0" applyProtection="0"/>
    <xf numFmtId="0" fontId="2" fillId="0" borderId="0"/>
    <xf numFmtId="0" fontId="2" fillId="0" borderId="0"/>
    <xf numFmtId="0" fontId="2" fillId="0" borderId="0"/>
    <xf numFmtId="0" fontId="126" fillId="0" borderId="56" applyNumberFormat="0" applyBorder="0" applyProtection="0">
      <alignment horizontal="center"/>
    </xf>
    <xf numFmtId="0" fontId="127" fillId="0" borderId="0" applyFill="0" applyBorder="0" applyProtection="0"/>
    <xf numFmtId="0" fontId="126" fillId="44" borderId="57" applyNumberFormat="0" applyBorder="0" applyProtection="0">
      <alignment horizontal="center"/>
    </xf>
    <xf numFmtId="0" fontId="128" fillId="0" borderId="0" applyNumberFormat="0" applyFill="0" applyProtection="0"/>
    <xf numFmtId="0" fontId="126" fillId="0" borderId="0" applyNumberFormat="0" applyFill="0" applyBorder="0" applyProtection="0">
      <alignment horizontal="left"/>
    </xf>
    <xf numFmtId="0" fontId="2"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0" borderId="1" applyNumberFormat="0" applyFill="0" applyAlignment="0" applyProtection="0"/>
    <xf numFmtId="0" fontId="2" fillId="0" borderId="2" applyNumberFormat="0" applyFill="0" applyAlignment="0" applyProtection="0"/>
    <xf numFmtId="0" fontId="2" fillId="0" borderId="3" applyNumberFormat="0" applyFill="0" applyAlignment="0" applyProtection="0"/>
    <xf numFmtId="0" fontId="2" fillId="0" borderId="0" applyNumberFormat="0" applyFill="0" applyBorder="0" applyAlignment="0" applyProtection="0"/>
    <xf numFmtId="0" fontId="2" fillId="16" borderId="4" applyNumberFormat="0" applyAlignment="0" applyProtection="0"/>
    <xf numFmtId="0" fontId="2" fillId="0" borderId="5" applyNumberFormat="0" applyFill="0" applyAlignment="0" applyProtection="0"/>
    <xf numFmtId="0" fontId="2" fillId="17"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20" borderId="0" applyNumberFormat="0" applyBorder="0" applyAlignment="0" applyProtection="0"/>
    <xf numFmtId="0" fontId="2" fillId="4" borderId="0" applyNumberFormat="0" applyBorder="0" applyAlignment="0" applyProtection="0"/>
    <xf numFmtId="0" fontId="2" fillId="7" borderId="4" applyNumberFormat="0" applyAlignment="0" applyProtection="0"/>
    <xf numFmtId="0" fontId="2" fillId="3" borderId="0" applyNumberFormat="0" applyBorder="0" applyAlignment="0" applyProtection="0"/>
    <xf numFmtId="0" fontId="2" fillId="21" borderId="0" applyNumberFormat="0" applyBorder="0" applyAlignment="0" applyProtection="0"/>
    <xf numFmtId="0" fontId="2" fillId="22" borderId="6" applyNumberFormat="0" applyFont="0" applyAlignment="0" applyProtection="0"/>
    <xf numFmtId="0" fontId="2" fillId="16" borderId="7" applyNumberFormat="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8" applyNumberFormat="0" applyFill="0" applyAlignment="0" applyProtection="0"/>
    <xf numFmtId="0" fontId="2" fillId="23" borderId="9" applyNumberFormat="0" applyAlignment="0" applyProtection="0"/>
    <xf numFmtId="0" fontId="2" fillId="0" borderId="0"/>
  </cellStyleXfs>
  <cellXfs count="1656">
    <xf numFmtId="0" fontId="0" fillId="0" borderId="0" xfId="0"/>
    <xf numFmtId="0" fontId="0" fillId="0" borderId="0" xfId="0" applyBorder="1"/>
    <xf numFmtId="164" fontId="7" fillId="24" borderId="0" xfId="40" applyNumberFormat="1" applyFont="1" applyFill="1" applyBorder="1" applyAlignment="1">
      <alignment horizontal="center" wrapText="1"/>
    </xf>
    <xf numFmtId="0" fontId="6" fillId="24" borderId="0" xfId="40" quotePrefix="1" applyFont="1" applyFill="1" applyBorder="1" applyAlignment="1">
      <alignment horizontal="left"/>
    </xf>
    <xf numFmtId="0" fontId="0" fillId="25" borderId="0" xfId="0" applyFill="1"/>
    <xf numFmtId="0" fontId="5" fillId="25" borderId="0" xfId="0" applyFont="1" applyFill="1" applyBorder="1"/>
    <xf numFmtId="0" fontId="6" fillId="25" borderId="0" xfId="0" applyFont="1" applyFill="1" applyBorder="1" applyAlignment="1">
      <alignment horizontal="center"/>
    </xf>
    <xf numFmtId="0" fontId="0" fillId="0" borderId="0" xfId="0" applyAlignment="1">
      <alignment horizontal="left"/>
    </xf>
    <xf numFmtId="0" fontId="0" fillId="25" borderId="0" xfId="0" applyFill="1" applyBorder="1"/>
    <xf numFmtId="0" fontId="3" fillId="0" borderId="0" xfId="0" applyFont="1"/>
    <xf numFmtId="0" fontId="7" fillId="25" borderId="0" xfId="0" applyFont="1" applyFill="1" applyBorder="1"/>
    <xf numFmtId="0" fontId="0" fillId="25" borderId="0" xfId="0" applyFill="1" applyAlignment="1">
      <alignment vertical="center"/>
    </xf>
    <xf numFmtId="0" fontId="0" fillId="0" borderId="0" xfId="0" applyAlignment="1">
      <alignment vertical="center"/>
    </xf>
    <xf numFmtId="0" fontId="10" fillId="25" borderId="0" xfId="0" applyFont="1" applyFill="1" applyBorder="1"/>
    <xf numFmtId="0" fontId="11" fillId="25" borderId="0" xfId="0" applyFont="1" applyFill="1" applyBorder="1"/>
    <xf numFmtId="0" fontId="11" fillId="25" borderId="0" xfId="0" applyFont="1" applyFill="1" applyBorder="1" applyAlignment="1">
      <alignment horizontal="center"/>
    </xf>
    <xf numFmtId="164" fontId="12" fillId="24" borderId="0" xfId="40" applyNumberFormat="1" applyFont="1" applyFill="1" applyBorder="1" applyAlignment="1">
      <alignment horizontal="center" wrapText="1"/>
    </xf>
    <xf numFmtId="0" fontId="11" fillId="24" borderId="0" xfId="40" applyFont="1" applyFill="1" applyBorder="1"/>
    <xf numFmtId="0" fontId="12" fillId="25" borderId="0" xfId="0" applyFont="1" applyFill="1" applyBorder="1"/>
    <xf numFmtId="0" fontId="0" fillId="25" borderId="0" xfId="0" applyFill="1" applyBorder="1" applyAlignment="1">
      <alignment vertical="center"/>
    </xf>
    <xf numFmtId="0" fontId="13" fillId="25" borderId="0" xfId="0" applyFont="1" applyFill="1" applyBorder="1"/>
    <xf numFmtId="0" fontId="9" fillId="25" borderId="0" xfId="0" applyFont="1" applyFill="1" applyBorder="1" applyAlignment="1">
      <alignment horizontal="left"/>
    </xf>
    <xf numFmtId="0" fontId="16" fillId="25" borderId="0" xfId="0" applyFont="1" applyFill="1" applyBorder="1" applyAlignment="1">
      <alignment horizontal="right"/>
    </xf>
    <xf numFmtId="164" fontId="18" fillId="25" borderId="0" xfId="0" applyNumberFormat="1" applyFont="1" applyFill="1" applyBorder="1" applyAlignment="1">
      <alignment horizontal="center"/>
    </xf>
    <xf numFmtId="164" fontId="12" fillId="25" borderId="0" xfId="40" applyNumberFormat="1" applyFont="1" applyFill="1" applyBorder="1" applyAlignment="1">
      <alignment horizontal="center" wrapText="1"/>
    </xf>
    <xf numFmtId="0" fontId="21" fillId="0" borderId="0" xfId="0" applyFont="1"/>
    <xf numFmtId="165" fontId="0" fillId="0" borderId="0" xfId="0" applyNumberFormat="1"/>
    <xf numFmtId="0" fontId="0" fillId="0" borderId="0" xfId="0" applyFill="1" applyBorder="1"/>
    <xf numFmtId="0" fontId="13" fillId="0" borderId="0" xfId="0" applyFont="1"/>
    <xf numFmtId="0" fontId="22" fillId="25" borderId="0" xfId="0" applyFont="1" applyFill="1" applyBorder="1" applyAlignment="1">
      <alignment horizontal="left"/>
    </xf>
    <xf numFmtId="0" fontId="16" fillId="25" borderId="0" xfId="0" applyFont="1" applyFill="1" applyBorder="1"/>
    <xf numFmtId="164" fontId="0" fillId="0" borderId="0" xfId="0" applyNumberFormat="1"/>
    <xf numFmtId="0" fontId="3" fillId="25" borderId="0" xfId="0" applyFont="1" applyFill="1" applyBorder="1"/>
    <xf numFmtId="0" fontId="17" fillId="25" borderId="0" xfId="0" applyFont="1" applyFill="1" applyBorder="1"/>
    <xf numFmtId="0" fontId="3" fillId="0" borderId="0" xfId="0" applyFont="1" applyAlignment="1">
      <alignment horizontal="right"/>
    </xf>
    <xf numFmtId="0" fontId="19" fillId="25" borderId="0" xfId="0" applyFont="1" applyFill="1" applyBorder="1" applyAlignment="1">
      <alignment horizontal="justify" vertical="top" wrapText="1"/>
    </xf>
    <xf numFmtId="0" fontId="0" fillId="25" borderId="0" xfId="0" applyFill="1" applyAlignment="1">
      <alignment readingOrder="1"/>
    </xf>
    <xf numFmtId="0" fontId="0" fillId="25" borderId="0" xfId="0" applyFill="1" applyBorder="1" applyAlignment="1">
      <alignment readingOrder="1"/>
    </xf>
    <xf numFmtId="0" fontId="0" fillId="25" borderId="0" xfId="0" applyFill="1" applyBorder="1" applyAlignment="1">
      <alignment readingOrder="2"/>
    </xf>
    <xf numFmtId="0" fontId="0" fillId="0" borderId="0" xfId="0" applyAlignment="1">
      <alignment readingOrder="2"/>
    </xf>
    <xf numFmtId="0" fontId="0" fillId="25" borderId="0" xfId="0" applyFill="1" applyAlignment="1">
      <alignment readingOrder="2"/>
    </xf>
    <xf numFmtId="0" fontId="3" fillId="25" borderId="0" xfId="0" applyFont="1" applyFill="1" applyAlignment="1">
      <alignment readingOrder="1"/>
    </xf>
    <xf numFmtId="0" fontId="3" fillId="25" borderId="0" xfId="0" applyFont="1" applyFill="1" applyBorder="1" applyAlignment="1">
      <alignment readingOrder="1"/>
    </xf>
    <xf numFmtId="0" fontId="3" fillId="25" borderId="0" xfId="0" applyFont="1" applyFill="1" applyAlignment="1">
      <alignment readingOrder="2"/>
    </xf>
    <xf numFmtId="0" fontId="3" fillId="0" borderId="0" xfId="0" applyFont="1" applyAlignment="1">
      <alignment readingOrder="2"/>
    </xf>
    <xf numFmtId="0" fontId="12" fillId="25" borderId="0" xfId="0" applyFont="1" applyFill="1" applyBorder="1" applyAlignment="1">
      <alignment horizontal="center" vertical="top" readingOrder="1"/>
    </xf>
    <xf numFmtId="0" fontId="12" fillId="25" borderId="0" xfId="0" applyFont="1" applyFill="1" applyBorder="1" applyAlignment="1">
      <alignment horizontal="right" readingOrder="1"/>
    </xf>
    <xf numFmtId="0" fontId="12" fillId="25" borderId="0" xfId="0" applyFont="1" applyFill="1" applyBorder="1" applyAlignment="1">
      <alignment horizontal="justify" vertical="top" readingOrder="1"/>
    </xf>
    <xf numFmtId="0" fontId="11" fillId="25" borderId="0" xfId="0" applyFont="1" applyFill="1" applyBorder="1" applyAlignment="1">
      <alignment readingOrder="1"/>
    </xf>
    <xf numFmtId="0" fontId="11" fillId="24" borderId="0" xfId="40" applyFont="1" applyFill="1" applyBorder="1" applyAlignment="1">
      <alignment readingOrder="1"/>
    </xf>
    <xf numFmtId="0" fontId="12" fillId="25" borderId="0" xfId="0" applyFont="1" applyFill="1" applyBorder="1" applyAlignment="1">
      <alignment readingOrder="1"/>
    </xf>
    <xf numFmtId="0" fontId="11" fillId="25" borderId="0" xfId="0" applyFont="1" applyFill="1" applyBorder="1" applyAlignment="1">
      <alignment horizontal="center" readingOrder="1"/>
    </xf>
    <xf numFmtId="164" fontId="12" fillId="24" borderId="0" xfId="40" applyNumberFormat="1" applyFont="1" applyFill="1" applyBorder="1" applyAlignment="1">
      <alignment horizontal="center" readingOrder="1"/>
    </xf>
    <xf numFmtId="0" fontId="3" fillId="0" borderId="0" xfId="0" applyFont="1" applyAlignment="1">
      <alignment horizontal="right" readingOrder="2"/>
    </xf>
    <xf numFmtId="0" fontId="29" fillId="25" borderId="0" xfId="0" applyFont="1" applyFill="1" applyBorder="1"/>
    <xf numFmtId="0" fontId="11" fillId="24" borderId="0" xfId="40" applyFont="1" applyFill="1" applyBorder="1" applyAlignment="1">
      <alignment horizontal="left" indent="1"/>
    </xf>
    <xf numFmtId="0" fontId="12" fillId="25" borderId="0" xfId="0" applyFont="1" applyFill="1" applyBorder="1" applyAlignment="1">
      <alignment horizontal="center" vertical="center" readingOrder="1"/>
    </xf>
    <xf numFmtId="0" fontId="12" fillId="25" borderId="0" xfId="0" applyFont="1" applyFill="1" applyBorder="1" applyAlignment="1">
      <alignment vertical="center" readingOrder="1"/>
    </xf>
    <xf numFmtId="0" fontId="12" fillId="25" borderId="0" xfId="0" applyFont="1" applyFill="1" applyBorder="1" applyAlignment="1">
      <alignment horizontal="right" vertical="center" readingOrder="1"/>
    </xf>
    <xf numFmtId="0" fontId="30" fillId="25" borderId="0" xfId="0" applyFont="1" applyFill="1"/>
    <xf numFmtId="0" fontId="30" fillId="25" borderId="0" xfId="0" applyFont="1" applyFill="1" applyBorder="1"/>
    <xf numFmtId="0" fontId="31" fillId="25" borderId="0" xfId="0" applyFont="1" applyFill="1" applyBorder="1" applyAlignment="1">
      <alignment horizontal="left"/>
    </xf>
    <xf numFmtId="0" fontId="30" fillId="0" borderId="0" xfId="0" applyFont="1"/>
    <xf numFmtId="3" fontId="0" fillId="0" borderId="0" xfId="0" applyNumberFormat="1"/>
    <xf numFmtId="165" fontId="13" fillId="0" borderId="0" xfId="0" applyNumberFormat="1" applyFont="1"/>
    <xf numFmtId="3" fontId="33" fillId="25" borderId="0" xfId="0" applyNumberFormat="1" applyFont="1" applyFill="1" applyBorder="1" applyAlignment="1">
      <alignment horizontal="center"/>
    </xf>
    <xf numFmtId="0" fontId="0" fillId="0" borderId="0" xfId="0" applyFill="1" applyBorder="1" applyAlignment="1">
      <alignment vertical="center"/>
    </xf>
    <xf numFmtId="165" fontId="0" fillId="0" borderId="0" xfId="0" applyNumberFormat="1" applyFill="1" applyBorder="1"/>
    <xf numFmtId="3" fontId="0" fillId="0" borderId="0" xfId="0" applyNumberFormat="1" applyFill="1" applyBorder="1"/>
    <xf numFmtId="0" fontId="25" fillId="24" borderId="0" xfId="40" applyFont="1" applyFill="1" applyBorder="1"/>
    <xf numFmtId="0" fontId="0" fillId="0" borderId="0" xfId="0" applyFill="1"/>
    <xf numFmtId="0" fontId="34" fillId="0" borderId="0" xfId="0" applyFont="1" applyAlignment="1">
      <alignment horizontal="center" wrapText="1"/>
    </xf>
    <xf numFmtId="164" fontId="0" fillId="25" borderId="0" xfId="0" applyNumberFormat="1" applyFill="1" applyBorder="1"/>
    <xf numFmtId="0" fontId="33" fillId="25" borderId="0" xfId="0" applyFont="1" applyFill="1" applyBorder="1" applyAlignment="1">
      <alignment horizontal="left"/>
    </xf>
    <xf numFmtId="3" fontId="38" fillId="25" borderId="0" xfId="0" applyNumberFormat="1" applyFont="1" applyFill="1" applyBorder="1" applyAlignment="1">
      <alignment horizontal="center"/>
    </xf>
    <xf numFmtId="3" fontId="33" fillId="25" borderId="0" xfId="0" applyNumberFormat="1" applyFont="1" applyFill="1" applyBorder="1" applyAlignment="1">
      <alignment horizontal="right"/>
    </xf>
    <xf numFmtId="0" fontId="30" fillId="25" borderId="0" xfId="0" applyFont="1" applyFill="1" applyAlignment="1">
      <alignment vertical="center"/>
    </xf>
    <xf numFmtId="0" fontId="33" fillId="25" borderId="0" xfId="0" applyFont="1" applyFill="1" applyBorder="1" applyAlignment="1">
      <alignment horizontal="left" vertical="center"/>
    </xf>
    <xf numFmtId="0" fontId="31" fillId="25" borderId="0" xfId="0" applyFont="1" applyFill="1" applyBorder="1" applyAlignment="1">
      <alignment horizontal="left" vertical="center"/>
    </xf>
    <xf numFmtId="3" fontId="33" fillId="25" borderId="0" xfId="0" applyNumberFormat="1" applyFont="1" applyFill="1" applyBorder="1" applyAlignment="1">
      <alignment horizontal="right" vertical="center"/>
    </xf>
    <xf numFmtId="0" fontId="30" fillId="0" borderId="0" xfId="0" applyFont="1" applyAlignment="1">
      <alignment vertical="center"/>
    </xf>
    <xf numFmtId="3" fontId="12" fillId="25" borderId="0" xfId="0" applyNumberFormat="1" applyFont="1" applyFill="1" applyBorder="1" applyAlignment="1">
      <alignment horizontal="right"/>
    </xf>
    <xf numFmtId="0" fontId="32" fillId="25" borderId="0" xfId="0" applyFont="1" applyFill="1" applyBorder="1"/>
    <xf numFmtId="0" fontId="27" fillId="25" borderId="0" xfId="0" applyFont="1" applyFill="1"/>
    <xf numFmtId="0" fontId="27" fillId="25" borderId="0" xfId="0" applyFont="1" applyFill="1" applyBorder="1"/>
    <xf numFmtId="0" fontId="27" fillId="0" borderId="0" xfId="0" applyFont="1"/>
    <xf numFmtId="3" fontId="16" fillId="25" borderId="0" xfId="0" applyNumberFormat="1" applyFont="1" applyFill="1"/>
    <xf numFmtId="0" fontId="29" fillId="24" borderId="0" xfId="40" applyFont="1" applyFill="1" applyBorder="1" applyAlignment="1">
      <alignment horizontal="left" vertical="center" indent="1"/>
    </xf>
    <xf numFmtId="0" fontId="21" fillId="0" borderId="0" xfId="0" applyFont="1" applyFill="1"/>
    <xf numFmtId="3" fontId="16" fillId="25" borderId="0" xfId="0" applyNumberFormat="1" applyFont="1" applyFill="1" applyBorder="1" applyAlignment="1">
      <alignment horizontal="right"/>
    </xf>
    <xf numFmtId="0" fontId="13" fillId="0" borderId="0" xfId="0" applyFont="1" applyFill="1" applyBorder="1"/>
    <xf numFmtId="0" fontId="13" fillId="25" borderId="0" xfId="0" applyFont="1" applyFill="1" applyBorder="1" applyAlignment="1">
      <alignment vertical="center"/>
    </xf>
    <xf numFmtId="0" fontId="35" fillId="25" borderId="0" xfId="0" applyFont="1" applyFill="1" applyBorder="1" applyAlignment="1">
      <alignment horizontal="justify" vertical="center" readingOrder="1"/>
    </xf>
    <xf numFmtId="0" fontId="32" fillId="25" borderId="0" xfId="0" applyFont="1" applyFill="1" applyBorder="1" applyAlignment="1">
      <alignment vertical="center"/>
    </xf>
    <xf numFmtId="3" fontId="12" fillId="25" borderId="0" xfId="0" applyNumberFormat="1" applyFont="1" applyFill="1" applyBorder="1"/>
    <xf numFmtId="3" fontId="16" fillId="25" borderId="0" xfId="0" applyNumberFormat="1" applyFont="1" applyFill="1" applyBorder="1"/>
    <xf numFmtId="3" fontId="3" fillId="25" borderId="0" xfId="0" applyNumberFormat="1" applyFont="1" applyFill="1" applyBorder="1"/>
    <xf numFmtId="0" fontId="15" fillId="25" borderId="0" xfId="0" applyFont="1" applyFill="1" applyBorder="1" applyAlignment="1">
      <alignment vertical="center"/>
    </xf>
    <xf numFmtId="0" fontId="4" fillId="25" borderId="0" xfId="0" applyFont="1" applyFill="1" applyBorder="1" applyAlignment="1">
      <alignment vertical="center"/>
    </xf>
    <xf numFmtId="0" fontId="30" fillId="25" borderId="0" xfId="0" applyFont="1" applyFill="1" applyBorder="1" applyAlignment="1">
      <alignment vertical="center"/>
    </xf>
    <xf numFmtId="0" fontId="30" fillId="0" borderId="0" xfId="0" applyFont="1" applyFill="1" applyBorder="1"/>
    <xf numFmtId="3" fontId="37" fillId="0" borderId="0" xfId="0" applyNumberFormat="1" applyFont="1" applyFill="1" applyBorder="1"/>
    <xf numFmtId="164" fontId="0" fillId="0" borderId="0" xfId="0" applyNumberFormat="1" applyFill="1" applyBorder="1"/>
    <xf numFmtId="164" fontId="37" fillId="0" borderId="0" xfId="0" applyNumberFormat="1" applyFont="1" applyFill="1" applyBorder="1"/>
    <xf numFmtId="164" fontId="40" fillId="0" borderId="0" xfId="0" applyNumberFormat="1" applyFont="1" applyFill="1" applyBorder="1"/>
    <xf numFmtId="166" fontId="0" fillId="0" borderId="0" xfId="0" applyNumberFormat="1" applyFill="1" applyBorder="1"/>
    <xf numFmtId="0" fontId="27" fillId="0" borderId="0" xfId="0" applyFont="1" applyFill="1" applyBorder="1"/>
    <xf numFmtId="0" fontId="34" fillId="0" borderId="0" xfId="0" applyFont="1" applyFill="1" applyBorder="1" applyAlignment="1">
      <alignment horizontal="center" wrapText="1"/>
    </xf>
    <xf numFmtId="0" fontId="39" fillId="0" borderId="0" xfId="0" applyFont="1" applyFill="1" applyBorder="1" applyAlignment="1">
      <alignment horizontal="center" vertical="center" wrapText="1"/>
    </xf>
    <xf numFmtId="164" fontId="12" fillId="26" borderId="0" xfId="40" applyNumberFormat="1" applyFont="1" applyFill="1" applyBorder="1" applyAlignment="1">
      <alignment horizontal="center" wrapText="1"/>
    </xf>
    <xf numFmtId="164" fontId="11" fillId="24" borderId="0" xfId="40" applyNumberFormat="1" applyFont="1" applyFill="1" applyBorder="1" applyAlignment="1">
      <alignment horizontal="center" wrapText="1"/>
    </xf>
    <xf numFmtId="1" fontId="11" fillId="24" borderId="0" xfId="40" applyNumberFormat="1" applyFont="1" applyFill="1" applyBorder="1" applyAlignment="1">
      <alignment horizontal="center" wrapText="1"/>
    </xf>
    <xf numFmtId="1" fontId="11" fillId="24" borderId="12" xfId="40" applyNumberFormat="1" applyFont="1" applyFill="1" applyBorder="1" applyAlignment="1">
      <alignment horizontal="center" wrapText="1"/>
    </xf>
    <xf numFmtId="0" fontId="29" fillId="24" borderId="0" xfId="40" applyFont="1" applyFill="1" applyBorder="1"/>
    <xf numFmtId="167" fontId="12" fillId="24" borderId="0" xfId="40" applyNumberFormat="1" applyFont="1" applyFill="1" applyBorder="1" applyAlignment="1">
      <alignment horizontal="center" wrapText="1"/>
    </xf>
    <xf numFmtId="0" fontId="11" fillId="24" borderId="0" xfId="40" applyFont="1" applyFill="1" applyBorder="1" applyAlignment="1">
      <alignment horizontal="center"/>
    </xf>
    <xf numFmtId="164" fontId="16" fillId="27" borderId="0" xfId="40" applyNumberFormat="1" applyFont="1" applyFill="1" applyBorder="1" applyAlignment="1">
      <alignment horizontal="center" wrapText="1"/>
    </xf>
    <xf numFmtId="3" fontId="11" fillId="27" borderId="0" xfId="40" applyNumberFormat="1" applyFont="1" applyFill="1" applyBorder="1" applyAlignment="1">
      <alignment horizontal="right" wrapText="1"/>
    </xf>
    <xf numFmtId="3" fontId="12" fillId="27" borderId="0" xfId="40" applyNumberFormat="1" applyFont="1" applyFill="1" applyBorder="1" applyAlignment="1">
      <alignment horizontal="right" wrapText="1"/>
    </xf>
    <xf numFmtId="3" fontId="11" fillId="24" borderId="0" xfId="40" applyNumberFormat="1" applyFont="1" applyFill="1" applyBorder="1" applyAlignment="1">
      <alignment horizontal="right" wrapText="1"/>
    </xf>
    <xf numFmtId="0" fontId="29" fillId="24" borderId="0" xfId="40" applyFont="1" applyFill="1" applyBorder="1" applyAlignment="1">
      <alignment wrapText="1"/>
    </xf>
    <xf numFmtId="0" fontId="16" fillId="24" borderId="0" xfId="40" applyFont="1" applyFill="1" applyBorder="1"/>
    <xf numFmtId="0" fontId="11" fillId="24" borderId="0" xfId="40" applyFont="1" applyFill="1" applyBorder="1" applyAlignment="1">
      <alignment horizontal="left" vertical="center" indent="1"/>
    </xf>
    <xf numFmtId="3" fontId="12" fillId="26" borderId="0" xfId="40" applyNumberFormat="1" applyFont="1" applyFill="1" applyBorder="1" applyAlignment="1">
      <alignment horizontal="right" wrapText="1"/>
    </xf>
    <xf numFmtId="0" fontId="16" fillId="27" borderId="0" xfId="40" applyFont="1" applyFill="1" applyBorder="1"/>
    <xf numFmtId="0" fontId="50" fillId="24" borderId="0" xfId="40" applyFont="1" applyFill="1" applyBorder="1" applyAlignment="1">
      <alignment wrapText="1"/>
    </xf>
    <xf numFmtId="0" fontId="68" fillId="25" borderId="0" xfId="0" applyFont="1" applyFill="1"/>
    <xf numFmtId="0" fontId="0" fillId="0" borderId="0" xfId="0"/>
    <xf numFmtId="0" fontId="35" fillId="24" borderId="0" xfId="40" applyFont="1" applyFill="1" applyBorder="1"/>
    <xf numFmtId="169" fontId="36" fillId="24" borderId="0" xfId="40" applyNumberFormat="1" applyFont="1" applyFill="1" applyBorder="1" applyAlignment="1">
      <alignment horizontal="center" wrapText="1"/>
    </xf>
    <xf numFmtId="169" fontId="12" fillId="24" borderId="0" xfId="40" applyNumberFormat="1" applyFont="1" applyFill="1" applyBorder="1" applyAlignment="1">
      <alignment horizontal="center" wrapText="1"/>
    </xf>
    <xf numFmtId="0" fontId="12" fillId="24" borderId="0" xfId="40" applyFont="1" applyFill="1" applyBorder="1" applyAlignment="1">
      <alignment horizontal="left"/>
    </xf>
    <xf numFmtId="0" fontId="12" fillId="24" borderId="0" xfId="40" applyFont="1" applyFill="1" applyBorder="1"/>
    <xf numFmtId="0" fontId="11" fillId="24" borderId="0" xfId="40" applyFont="1" applyFill="1" applyBorder="1" applyAlignment="1">
      <alignment horizontal="right"/>
    </xf>
    <xf numFmtId="0" fontId="16" fillId="24" borderId="0" xfId="40" applyFont="1" applyFill="1" applyBorder="1" applyAlignment="1">
      <alignment horizontal="left"/>
    </xf>
    <xf numFmtId="0" fontId="16" fillId="24" borderId="0" xfId="40" applyFont="1" applyFill="1" applyBorder="1" applyAlignment="1">
      <alignment horizontal="left" vertical="center" wrapText="1"/>
    </xf>
    <xf numFmtId="168" fontId="12" fillId="24" borderId="0" xfId="40" applyNumberFormat="1" applyFont="1" applyFill="1" applyBorder="1" applyAlignment="1">
      <alignment horizontal="right" wrapText="1"/>
    </xf>
    <xf numFmtId="0" fontId="16" fillId="24" borderId="0" xfId="40" applyFont="1" applyFill="1" applyBorder="1" applyAlignment="1">
      <alignment horizontal="left" indent="1"/>
    </xf>
    <xf numFmtId="0" fontId="11" fillId="24" borderId="0" xfId="40" applyFont="1" applyFill="1" applyBorder="1" applyAlignment="1">
      <alignment horizontal="left" indent="1"/>
    </xf>
    <xf numFmtId="0" fontId="0" fillId="25" borderId="0" xfId="51" applyFont="1" applyFill="1"/>
    <xf numFmtId="0" fontId="0" fillId="0" borderId="0" xfId="51" applyFont="1"/>
    <xf numFmtId="0" fontId="0" fillId="26" borderId="0" xfId="51" applyFont="1" applyFill="1"/>
    <xf numFmtId="0" fontId="0" fillId="25" borderId="0" xfId="51" applyFont="1" applyFill="1" applyBorder="1"/>
    <xf numFmtId="0" fontId="0" fillId="25" borderId="0" xfId="51" applyFont="1" applyFill="1" applyAlignment="1">
      <alignment vertical="center"/>
    </xf>
    <xf numFmtId="0" fontId="0" fillId="0" borderId="0" xfId="51" applyFont="1" applyAlignment="1">
      <alignment vertical="center"/>
    </xf>
    <xf numFmtId="0" fontId="16" fillId="0" borderId="0" xfId="51" applyFont="1" applyBorder="1" applyAlignment="1">
      <alignment vertical="top"/>
    </xf>
    <xf numFmtId="0" fontId="10" fillId="25" borderId="0" xfId="51" applyFont="1" applyFill="1" applyBorder="1"/>
    <xf numFmtId="0" fontId="11" fillId="25" borderId="11" xfId="51" applyFont="1" applyFill="1" applyBorder="1" applyAlignment="1">
      <alignment horizontal="center" vertical="center"/>
    </xf>
    <xf numFmtId="0" fontId="11" fillId="25" borderId="12" xfId="51" applyFont="1" applyFill="1" applyBorder="1" applyAlignment="1">
      <alignment horizontal="center" vertical="center"/>
    </xf>
    <xf numFmtId="49" fontId="11" fillId="25" borderId="12" xfId="51" applyNumberFormat="1" applyFont="1" applyFill="1" applyBorder="1" applyAlignment="1">
      <alignment horizontal="center" vertical="center" wrapText="1"/>
    </xf>
    <xf numFmtId="49" fontId="0" fillId="25" borderId="0" xfId="51" applyNumberFormat="1" applyFont="1" applyFill="1"/>
    <xf numFmtId="0" fontId="11" fillId="24" borderId="0" xfId="61" applyFont="1" applyFill="1" applyBorder="1" applyAlignment="1">
      <alignment horizontal="left" indent="1"/>
    </xf>
    <xf numFmtId="0" fontId="16" fillId="25" borderId="0" xfId="51" applyFont="1" applyFill="1" applyBorder="1" applyAlignment="1">
      <alignment horizontal="center"/>
    </xf>
    <xf numFmtId="1" fontId="16" fillId="25" borderId="10" xfId="51" applyNumberFormat="1" applyFont="1" applyFill="1" applyBorder="1" applyAlignment="1">
      <alignment horizontal="center"/>
    </xf>
    <xf numFmtId="3" fontId="16" fillId="24" borderId="0" xfId="61" applyNumberFormat="1" applyFont="1" applyFill="1" applyBorder="1" applyAlignment="1">
      <alignment horizontal="center" wrapText="1"/>
    </xf>
    <xf numFmtId="0" fontId="9" fillId="25" borderId="0" xfId="51" applyFont="1" applyFill="1" applyAlignment="1">
      <alignment horizontal="center"/>
    </xf>
    <xf numFmtId="0" fontId="9" fillId="0" borderId="0" xfId="51" applyFont="1" applyAlignment="1">
      <alignment horizontal="center"/>
    </xf>
    <xf numFmtId="0" fontId="13" fillId="26" borderId="0" xfId="51" applyFont="1" applyFill="1"/>
    <xf numFmtId="0" fontId="12" fillId="24" borderId="0" xfId="61" applyFont="1" applyFill="1" applyBorder="1" applyAlignment="1">
      <alignment horizontal="left" indent="1"/>
    </xf>
    <xf numFmtId="4" fontId="12" fillId="27" borderId="0" xfId="61" applyNumberFormat="1" applyFont="1" applyFill="1" applyBorder="1" applyAlignment="1">
      <alignment horizontal="right" wrapText="1" indent="4"/>
    </xf>
    <xf numFmtId="0" fontId="13" fillId="0" borderId="0" xfId="51" applyFont="1"/>
    <xf numFmtId="0" fontId="24" fillId="26" borderId="0" xfId="51" applyFont="1" applyFill="1"/>
    <xf numFmtId="0" fontId="10" fillId="25" borderId="0" xfId="51" applyFont="1" applyFill="1" applyBorder="1" applyAlignment="1"/>
    <xf numFmtId="0" fontId="24" fillId="0" borderId="0" xfId="51" applyFont="1"/>
    <xf numFmtId="0" fontId="51" fillId="26" borderId="0" xfId="51" applyFont="1" applyFill="1" applyAlignment="1">
      <alignment horizontal="center"/>
    </xf>
    <xf numFmtId="0" fontId="51" fillId="0" borderId="0" xfId="51" applyFont="1" applyAlignment="1">
      <alignment horizontal="center"/>
    </xf>
    <xf numFmtId="0" fontId="2" fillId="26" borderId="0" xfId="51" applyFont="1" applyFill="1"/>
    <xf numFmtId="0" fontId="2" fillId="0" borderId="0" xfId="51" applyFont="1"/>
    <xf numFmtId="0" fontId="49" fillId="26" borderId="0" xfId="51" applyFont="1" applyFill="1"/>
    <xf numFmtId="0" fontId="28" fillId="25" borderId="0" xfId="51" applyFont="1" applyFill="1" applyBorder="1"/>
    <xf numFmtId="4" fontId="11" fillId="27" borderId="0" xfId="61" applyNumberFormat="1" applyFont="1" applyFill="1" applyBorder="1" applyAlignment="1">
      <alignment horizontal="right" wrapText="1" indent="4"/>
    </xf>
    <xf numFmtId="0" fontId="49" fillId="0" borderId="0" xfId="51" applyFont="1"/>
    <xf numFmtId="0" fontId="79" fillId="26" borderId="0" xfId="51" applyFont="1" applyFill="1"/>
    <xf numFmtId="0" fontId="79" fillId="0" borderId="0" xfId="51" applyFont="1"/>
    <xf numFmtId="3" fontId="16" fillId="25" borderId="0" xfId="51" applyNumberFormat="1" applyFont="1" applyFill="1" applyBorder="1" applyAlignment="1">
      <alignment horizontal="center"/>
    </xf>
    <xf numFmtId="0" fontId="68" fillId="26" borderId="0" xfId="51" applyFont="1" applyFill="1"/>
    <xf numFmtId="0" fontId="68" fillId="25" borderId="0" xfId="51" applyFont="1" applyFill="1"/>
    <xf numFmtId="0" fontId="68" fillId="0" borderId="0" xfId="51" applyFont="1"/>
    <xf numFmtId="0" fontId="2" fillId="24" borderId="0" xfId="61" applyFont="1" applyFill="1" applyBorder="1" applyAlignment="1">
      <alignment horizontal="left" indent="1"/>
    </xf>
    <xf numFmtId="0" fontId="16" fillId="24" borderId="0" xfId="61" applyFont="1" applyFill="1" applyBorder="1" applyAlignment="1">
      <alignment horizontal="left" indent="1"/>
    </xf>
    <xf numFmtId="0" fontId="16" fillId="25" borderId="0" xfId="51" applyFont="1" applyFill="1" applyBorder="1"/>
    <xf numFmtId="1" fontId="16" fillId="24" borderId="0" xfId="61" applyNumberFormat="1" applyFont="1" applyFill="1" applyBorder="1" applyAlignment="1">
      <alignment horizontal="center" wrapText="1"/>
    </xf>
    <xf numFmtId="165" fontId="16" fillId="24" borderId="0" xfId="61" applyNumberFormat="1" applyFont="1" applyFill="1" applyBorder="1" applyAlignment="1">
      <alignment horizontal="center" wrapText="1"/>
    </xf>
    <xf numFmtId="0" fontId="9" fillId="25" borderId="0" xfId="51" applyFont="1" applyFill="1"/>
    <xf numFmtId="0" fontId="9" fillId="0" borderId="0" xfId="51" applyFont="1"/>
    <xf numFmtId="3" fontId="71" fillId="25" borderId="0" xfId="51" applyNumberFormat="1" applyFont="1" applyFill="1" applyBorder="1" applyAlignment="1">
      <alignment horizontal="center"/>
    </xf>
    <xf numFmtId="0" fontId="72" fillId="25" borderId="0" xfId="51" applyFont="1" applyFill="1" applyBorder="1" applyAlignment="1"/>
    <xf numFmtId="0" fontId="35" fillId="24" borderId="0" xfId="61" applyFont="1" applyFill="1" applyBorder="1"/>
    <xf numFmtId="0" fontId="11" fillId="24" borderId="0" xfId="61" applyFont="1" applyFill="1" applyBorder="1"/>
    <xf numFmtId="0" fontId="3" fillId="0" borderId="0" xfId="51" applyFont="1" applyAlignment="1">
      <alignment horizontal="right"/>
    </xf>
    <xf numFmtId="0" fontId="2" fillId="25" borderId="0" xfId="62" applyFill="1"/>
    <xf numFmtId="0" fontId="2" fillId="0" borderId="0" xfId="62"/>
    <xf numFmtId="0" fontId="2" fillId="25" borderId="0" xfId="62" applyFill="1" applyBorder="1"/>
    <xf numFmtId="0" fontId="13" fillId="25" borderId="0" xfId="62" applyFont="1" applyFill="1" applyBorder="1"/>
    <xf numFmtId="0" fontId="2" fillId="25" borderId="0" xfId="62" applyFill="1" applyAlignment="1">
      <alignment vertical="center"/>
    </xf>
    <xf numFmtId="0" fontId="2" fillId="25" borderId="0" xfId="62" applyFill="1" applyBorder="1" applyAlignment="1">
      <alignment vertical="center"/>
    </xf>
    <xf numFmtId="0" fontId="2" fillId="0" borderId="0" xfId="62" applyAlignment="1">
      <alignment vertical="center"/>
    </xf>
    <xf numFmtId="0" fontId="12" fillId="25" borderId="0" xfId="62" applyFont="1" applyFill="1" applyBorder="1" applyAlignment="1">
      <alignment vertical="center"/>
    </xf>
    <xf numFmtId="0" fontId="10" fillId="25" borderId="0" xfId="62" applyFont="1" applyFill="1" applyBorder="1"/>
    <xf numFmtId="0" fontId="5" fillId="25" borderId="0" xfId="62" applyFont="1" applyFill="1" applyBorder="1"/>
    <xf numFmtId="0" fontId="12" fillId="25" borderId="0" xfId="62" applyFont="1" applyFill="1" applyBorder="1"/>
    <xf numFmtId="0" fontId="13" fillId="25" borderId="0" xfId="62" applyFont="1" applyFill="1"/>
    <xf numFmtId="0" fontId="13" fillId="0" borderId="0" xfId="62" applyFont="1"/>
    <xf numFmtId="167" fontId="12" fillId="25" borderId="0" xfId="62" applyNumberFormat="1" applyFont="1" applyFill="1" applyBorder="1" applyAlignment="1">
      <alignment horizontal="center"/>
    </xf>
    <xf numFmtId="167" fontId="12" fillId="25" borderId="0" xfId="62" applyNumberFormat="1" applyFont="1" applyFill="1" applyBorder="1" applyAlignment="1">
      <alignment horizontal="right" indent="1"/>
    </xf>
    <xf numFmtId="3" fontId="2" fillId="0" borderId="0" xfId="62" applyNumberFormat="1"/>
    <xf numFmtId="167" fontId="12" fillId="25" borderId="0" xfId="62" applyNumberFormat="1" applyFont="1" applyFill="1" applyBorder="1" applyAlignment="1">
      <alignment horizontal="right" indent="2"/>
    </xf>
    <xf numFmtId="0" fontId="48" fillId="25" borderId="0" xfId="62" applyFont="1" applyFill="1" applyBorder="1" applyAlignment="1">
      <alignment horizontal="left" vertical="center"/>
    </xf>
    <xf numFmtId="0" fontId="3" fillId="25" borderId="0" xfId="62" applyFont="1" applyFill="1" applyBorder="1"/>
    <xf numFmtId="0" fontId="3" fillId="0" borderId="0" xfId="62" applyFont="1"/>
    <xf numFmtId="164" fontId="16" fillId="25" borderId="0" xfId="40" applyNumberFormat="1" applyFont="1" applyFill="1" applyBorder="1" applyAlignment="1">
      <alignment horizontal="right" wrapText="1"/>
    </xf>
    <xf numFmtId="3" fontId="16" fillId="25" borderId="0" xfId="40" applyNumberFormat="1" applyFont="1" applyFill="1" applyBorder="1" applyAlignment="1">
      <alignment horizontal="right" wrapText="1"/>
    </xf>
    <xf numFmtId="167" fontId="64" fillId="24" borderId="0" xfId="40" applyNumberFormat="1" applyFont="1" applyFill="1" applyBorder="1" applyAlignment="1">
      <alignment horizontal="center" wrapText="1"/>
    </xf>
    <xf numFmtId="167" fontId="16" fillId="25" borderId="0" xfId="40" applyNumberFormat="1" applyFont="1" applyFill="1" applyBorder="1" applyAlignment="1">
      <alignment horizontal="right" wrapText="1"/>
    </xf>
    <xf numFmtId="164" fontId="11" fillId="24" borderId="0" xfId="40" applyNumberFormat="1" applyFont="1" applyFill="1" applyBorder="1" applyAlignment="1">
      <alignment horizontal="right" wrapText="1" indent="2"/>
    </xf>
    <xf numFmtId="164" fontId="12" fillId="24" borderId="0" xfId="40" applyNumberFormat="1" applyFont="1" applyFill="1" applyBorder="1" applyAlignment="1">
      <alignment horizontal="right" wrapText="1" indent="2"/>
    </xf>
    <xf numFmtId="3" fontId="12" fillId="24" borderId="0" xfId="40" applyNumberFormat="1" applyFont="1" applyFill="1" applyBorder="1" applyAlignment="1">
      <alignment horizontal="center" wrapText="1"/>
    </xf>
    <xf numFmtId="166" fontId="11" fillId="24" borderId="0" xfId="40" applyNumberFormat="1" applyFont="1" applyFill="1" applyBorder="1" applyAlignment="1">
      <alignment horizontal="center" wrapText="1"/>
    </xf>
    <xf numFmtId="0" fontId="16" fillId="24" borderId="0" xfId="40" applyFont="1" applyFill="1" applyBorder="1" applyAlignment="1">
      <alignment vertical="top" wrapText="1"/>
    </xf>
    <xf numFmtId="0" fontId="16" fillId="0" borderId="0" xfId="40" applyFont="1" applyFill="1" applyBorder="1" applyAlignment="1">
      <alignment vertical="top" wrapText="1"/>
    </xf>
    <xf numFmtId="0" fontId="55" fillId="25" borderId="0" xfId="62" applyFont="1" applyFill="1"/>
    <xf numFmtId="0" fontId="55" fillId="25" borderId="0" xfId="62" applyFont="1" applyFill="1" applyBorder="1"/>
    <xf numFmtId="0" fontId="55" fillId="0" borderId="0" xfId="62" applyFont="1"/>
    <xf numFmtId="0" fontId="29" fillId="25" borderId="0" xfId="62" applyFont="1" applyFill="1" applyBorder="1"/>
    <xf numFmtId="0" fontId="12" fillId="25" borderId="0" xfId="62" applyFont="1" applyFill="1" applyBorder="1" applyAlignment="1">
      <alignment horizontal="left" indent="2"/>
    </xf>
    <xf numFmtId="0" fontId="2" fillId="25" borderId="0" xfId="62" applyFill="1" applyAlignment="1"/>
    <xf numFmtId="0" fontId="2" fillId="25" borderId="0" xfId="62" applyFill="1" applyBorder="1" applyAlignment="1"/>
    <xf numFmtId="0" fontId="2" fillId="0" borderId="0" xfId="62" applyAlignment="1"/>
    <xf numFmtId="164" fontId="16" fillId="26" borderId="0" xfId="40" applyNumberFormat="1" applyFont="1" applyFill="1" applyBorder="1" applyAlignment="1">
      <alignment horizontal="right" wrapText="1"/>
    </xf>
    <xf numFmtId="0" fontId="68" fillId="25" borderId="0" xfId="62" applyFont="1" applyFill="1"/>
    <xf numFmtId="0" fontId="60" fillId="25" borderId="0" xfId="62" applyFont="1" applyFill="1" applyBorder="1" applyAlignment="1">
      <alignment wrapText="1"/>
    </xf>
    <xf numFmtId="0" fontId="68" fillId="25" borderId="0" xfId="62" applyFont="1" applyFill="1" applyBorder="1" applyAlignment="1">
      <alignment vertical="center"/>
    </xf>
    <xf numFmtId="0" fontId="69" fillId="25" borderId="0" xfId="62" applyFont="1" applyFill="1" applyBorder="1" applyAlignment="1">
      <alignment vertical="center"/>
    </xf>
    <xf numFmtId="0" fontId="72" fillId="25" borderId="0" xfId="62" applyFont="1" applyFill="1" applyBorder="1" applyAlignment="1">
      <alignment horizontal="left" vertical="center" indent="1"/>
    </xf>
    <xf numFmtId="3" fontId="11" fillId="25" borderId="0" xfId="62" applyNumberFormat="1" applyFont="1" applyFill="1" applyBorder="1" applyAlignment="1">
      <alignment horizontal="right" indent="2"/>
    </xf>
    <xf numFmtId="3" fontId="12" fillId="25" borderId="0" xfId="62" applyNumberFormat="1" applyFont="1" applyFill="1" applyBorder="1" applyAlignment="1">
      <alignment horizontal="right" indent="2"/>
    </xf>
    <xf numFmtId="0" fontId="68" fillId="0" borderId="0" xfId="62" applyFont="1" applyAlignment="1"/>
    <xf numFmtId="3" fontId="48" fillId="25" borderId="0" xfId="62" applyNumberFormat="1" applyFont="1" applyFill="1" applyBorder="1" applyAlignment="1">
      <alignment horizontal="right"/>
    </xf>
    <xf numFmtId="0" fontId="68" fillId="25" borderId="0" xfId="62" applyFont="1" applyFill="1" applyAlignment="1"/>
    <xf numFmtId="0" fontId="68" fillId="25" borderId="0" xfId="62" applyFont="1" applyFill="1" applyBorder="1" applyAlignment="1"/>
    <xf numFmtId="3" fontId="18" fillId="25" borderId="0" xfId="62" applyNumberFormat="1" applyFont="1" applyFill="1" applyBorder="1" applyAlignment="1">
      <alignment horizontal="right"/>
    </xf>
    <xf numFmtId="0" fontId="68" fillId="0" borderId="0" xfId="62" applyFont="1"/>
    <xf numFmtId="0" fontId="63" fillId="25" borderId="0" xfId="62" applyFont="1" applyFill="1" applyBorder="1" applyAlignment="1">
      <alignment horizontal="center"/>
    </xf>
    <xf numFmtId="0" fontId="68" fillId="25" borderId="0" xfId="62" applyFont="1" applyFill="1" applyBorder="1"/>
    <xf numFmtId="164" fontId="67" fillId="25" borderId="0" xfId="62" applyNumberFormat="1" applyFont="1" applyFill="1" applyBorder="1" applyAlignment="1">
      <alignment horizontal="right" indent="2"/>
    </xf>
    <xf numFmtId="0" fontId="12" fillId="25" borderId="0" xfId="0" applyNumberFormat="1" applyFont="1" applyFill="1" applyBorder="1" applyAlignment="1"/>
    <xf numFmtId="0" fontId="12" fillId="25" borderId="0" xfId="62" applyFont="1" applyFill="1" applyBorder="1" applyAlignment="1">
      <alignment horizontal="right"/>
    </xf>
    <xf numFmtId="0" fontId="9" fillId="25" borderId="0" xfId="63" applyFont="1" applyFill="1" applyBorder="1" applyAlignment="1">
      <alignment horizontal="left"/>
    </xf>
    <xf numFmtId="3" fontId="12" fillId="25" borderId="0" xfId="0" applyNumberFormat="1" applyFont="1" applyFill="1" applyBorder="1" applyAlignment="1">
      <alignment horizontal="center"/>
    </xf>
    <xf numFmtId="0" fontId="11" fillId="24" borderId="0" xfId="40" applyFont="1" applyFill="1" applyBorder="1"/>
    <xf numFmtId="0" fontId="2" fillId="25" borderId="0" xfId="63" applyFill="1" applyAlignment="1"/>
    <xf numFmtId="0" fontId="2" fillId="0" borderId="0" xfId="63" applyAlignment="1"/>
    <xf numFmtId="0" fontId="2" fillId="25" borderId="0" xfId="63" applyFill="1" applyBorder="1" applyAlignment="1"/>
    <xf numFmtId="0" fontId="2" fillId="25" borderId="0" xfId="63" applyFill="1" applyBorder="1"/>
    <xf numFmtId="3" fontId="16" fillId="26" borderId="0" xfId="40" applyNumberFormat="1" applyFont="1" applyFill="1" applyBorder="1" applyAlignment="1">
      <alignment horizontal="right" wrapText="1"/>
    </xf>
    <xf numFmtId="167" fontId="16" fillId="26" borderId="0" xfId="40" applyNumberFormat="1" applyFont="1" applyFill="1" applyBorder="1" applyAlignment="1">
      <alignment horizontal="right" wrapText="1"/>
    </xf>
    <xf numFmtId="167" fontId="12" fillId="27" borderId="0" xfId="40" applyNumberFormat="1" applyFont="1" applyFill="1" applyBorder="1" applyAlignment="1">
      <alignment horizontal="right" wrapText="1"/>
    </xf>
    <xf numFmtId="167" fontId="12" fillId="24" borderId="0" xfId="40" applyNumberFormat="1" applyFont="1" applyFill="1" applyBorder="1" applyAlignment="1">
      <alignment horizontal="right" wrapText="1" indent="1"/>
    </xf>
    <xf numFmtId="167" fontId="11" fillId="27" borderId="0" xfId="40" applyNumberFormat="1" applyFont="1" applyFill="1" applyBorder="1" applyAlignment="1">
      <alignment wrapText="1"/>
    </xf>
    <xf numFmtId="167" fontId="12" fillId="27" borderId="0" xfId="40" applyNumberFormat="1" applyFont="1" applyFill="1" applyBorder="1" applyAlignment="1">
      <alignment wrapText="1"/>
    </xf>
    <xf numFmtId="0" fontId="12" fillId="25" borderId="0" xfId="0" applyFont="1" applyFill="1" applyBorder="1" applyAlignment="1"/>
    <xf numFmtId="0" fontId="11" fillId="25" borderId="0" xfId="0" applyFont="1" applyFill="1" applyBorder="1" applyAlignment="1">
      <alignment vertical="center"/>
    </xf>
    <xf numFmtId="1" fontId="12" fillId="25" borderId="0" xfId="0" applyNumberFormat="1" applyFont="1" applyFill="1" applyBorder="1" applyAlignment="1">
      <alignment horizontal="center"/>
    </xf>
    <xf numFmtId="0" fontId="36" fillId="25" borderId="0" xfId="0" applyFont="1" applyFill="1" applyBorder="1"/>
    <xf numFmtId="0" fontId="49" fillId="25" borderId="0" xfId="0" applyFont="1" applyFill="1" applyBorder="1" applyAlignment="1">
      <alignment horizontal="left"/>
    </xf>
    <xf numFmtId="0" fontId="9" fillId="25" borderId="0" xfId="62" applyFont="1" applyFill="1" applyBorder="1" applyAlignment="1">
      <alignment horizontal="right"/>
    </xf>
    <xf numFmtId="164" fontId="63" fillId="27" borderId="0" xfId="40" applyNumberFormat="1" applyFont="1" applyFill="1" applyBorder="1" applyAlignment="1">
      <alignment horizontal="center" wrapText="1"/>
    </xf>
    <xf numFmtId="165" fontId="56" fillId="26" borderId="0" xfId="40" applyNumberFormat="1" applyFont="1" applyFill="1" applyBorder="1" applyAlignment="1">
      <alignment horizontal="center" wrapText="1"/>
    </xf>
    <xf numFmtId="165" fontId="12" fillId="26" borderId="0" xfId="40" applyNumberFormat="1" applyFont="1" applyFill="1" applyBorder="1" applyAlignment="1">
      <alignment horizontal="center" wrapText="1"/>
    </xf>
    <xf numFmtId="165" fontId="12" fillId="27" borderId="0" xfId="40" applyNumberFormat="1" applyFont="1" applyFill="1" applyBorder="1" applyAlignment="1">
      <alignment horizontal="center" wrapText="1"/>
    </xf>
    <xf numFmtId="1" fontId="12" fillId="25" borderId="0" xfId="62" applyNumberFormat="1" applyFont="1" applyFill="1" applyBorder="1" applyAlignment="1">
      <alignment horizontal="center"/>
    </xf>
    <xf numFmtId="0" fontId="16" fillId="24" borderId="0" xfId="40" applyFont="1" applyFill="1" applyBorder="1" applyAlignment="1">
      <alignment vertical="center"/>
    </xf>
    <xf numFmtId="0" fontId="29" fillId="25" borderId="0" xfId="62" applyFont="1" applyFill="1" applyBorder="1" applyAlignment="1">
      <alignment vertical="center"/>
    </xf>
    <xf numFmtId="0" fontId="65" fillId="25" borderId="0" xfId="62" applyFont="1" applyFill="1" applyBorder="1"/>
    <xf numFmtId="0" fontId="11" fillId="24" borderId="0" xfId="40" applyFont="1" applyFill="1" applyBorder="1" applyAlignment="1"/>
    <xf numFmtId="167" fontId="2" fillId="0" borderId="0" xfId="62" applyNumberFormat="1"/>
    <xf numFmtId="3" fontId="64" fillId="25" borderId="0" xfId="62" applyNumberFormat="1" applyFont="1" applyFill="1" applyBorder="1" applyAlignment="1">
      <alignment horizontal="right"/>
    </xf>
    <xf numFmtId="0" fontId="61" fillId="25" borderId="0" xfId="62" applyFont="1" applyFill="1" applyBorder="1"/>
    <xf numFmtId="3" fontId="2" fillId="0" borderId="0" xfId="62" applyNumberFormat="1" applyAlignment="1">
      <alignment vertical="center"/>
    </xf>
    <xf numFmtId="0" fontId="65" fillId="25" borderId="0" xfId="62" applyFont="1" applyFill="1" applyBorder="1" applyAlignment="1">
      <alignment vertical="center"/>
    </xf>
    <xf numFmtId="0" fontId="11" fillId="25" borderId="11" xfId="62" applyFont="1" applyFill="1" applyBorder="1" applyAlignment="1">
      <alignment horizontal="center" vertical="center" wrapText="1"/>
    </xf>
    <xf numFmtId="0" fontId="11" fillId="24" borderId="0" xfId="40" applyFont="1" applyFill="1" applyBorder="1" applyAlignment="1">
      <alignment horizontal="center" vertical="center"/>
    </xf>
    <xf numFmtId="0" fontId="13" fillId="0" borderId="12" xfId="53" applyFont="1" applyBorder="1" applyAlignment="1">
      <alignment horizontal="center" vertical="center"/>
    </xf>
    <xf numFmtId="2" fontId="12" fillId="24" borderId="0" xfId="40" applyNumberFormat="1" applyFont="1" applyFill="1" applyBorder="1" applyAlignment="1">
      <alignment horizontal="right" wrapText="1" indent="1"/>
    </xf>
    <xf numFmtId="2" fontId="12" fillId="24" borderId="0" xfId="40" applyNumberFormat="1" applyFont="1" applyFill="1" applyBorder="1" applyAlignment="1">
      <alignment horizontal="center" wrapText="1"/>
    </xf>
    <xf numFmtId="165" fontId="18" fillId="24" borderId="0" xfId="58" applyNumberFormat="1" applyFont="1" applyFill="1" applyBorder="1" applyAlignment="1">
      <alignment horizontal="center" wrapText="1"/>
    </xf>
    <xf numFmtId="0" fontId="86" fillId="0" borderId="0" xfId="62" applyFont="1" applyAlignment="1">
      <alignment vertical="center"/>
    </xf>
    <xf numFmtId="49" fontId="16" fillId="24" borderId="0" xfId="40" applyNumberFormat="1" applyFont="1" applyFill="1" applyBorder="1" applyAlignment="1">
      <alignment horizontal="center" vertical="center" wrapText="1"/>
    </xf>
    <xf numFmtId="0" fontId="86" fillId="0" borderId="0" xfId="62" applyFont="1"/>
    <xf numFmtId="3" fontId="16" fillId="24" borderId="0" xfId="40" applyNumberFormat="1" applyFont="1" applyFill="1" applyBorder="1" applyAlignment="1">
      <alignment horizontal="center" wrapText="1"/>
    </xf>
    <xf numFmtId="49" fontId="2" fillId="25" borderId="0" xfId="62" applyNumberFormat="1" applyFill="1" applyBorder="1" applyAlignment="1">
      <alignment vertical="center"/>
    </xf>
    <xf numFmtId="49" fontId="12" fillId="25" borderId="0" xfId="62" applyNumberFormat="1" applyFont="1" applyFill="1" applyBorder="1" applyAlignment="1">
      <alignment vertical="center"/>
    </xf>
    <xf numFmtId="165" fontId="18" fillId="24" borderId="0" xfId="40" applyNumberFormat="1" applyFont="1" applyFill="1" applyBorder="1" applyAlignment="1">
      <alignment horizontal="center" vertical="center" wrapText="1"/>
    </xf>
    <xf numFmtId="165" fontId="86" fillId="0" borderId="0" xfId="62" applyNumberFormat="1" applyFont="1"/>
    <xf numFmtId="0" fontId="16" fillId="24" borderId="0" xfId="40" applyFont="1" applyFill="1" applyBorder="1" applyAlignment="1">
      <alignment horizontal="justify" vertical="center"/>
    </xf>
    <xf numFmtId="165" fontId="12" fillId="27" borderId="0" xfId="40" applyNumberFormat="1" applyFont="1" applyFill="1" applyBorder="1" applyAlignment="1">
      <alignment horizontal="left" wrapText="1"/>
    </xf>
    <xf numFmtId="0" fontId="49" fillId="0" borderId="0" xfId="51" applyFont="1" applyAlignment="1">
      <alignment horizontal="left"/>
    </xf>
    <xf numFmtId="0" fontId="11" fillId="24" borderId="0" xfId="40" applyFont="1" applyFill="1" applyBorder="1" applyAlignment="1">
      <alignment horizontal="left"/>
    </xf>
    <xf numFmtId="0" fontId="12" fillId="25" borderId="0" xfId="63" applyFont="1" applyFill="1" applyBorder="1" applyAlignment="1">
      <alignment horizontal="center" vertical="center" wrapText="1"/>
    </xf>
    <xf numFmtId="1" fontId="12" fillId="0" borderId="0" xfId="63" applyNumberFormat="1" applyFont="1" applyBorder="1" applyAlignment="1">
      <alignment horizontal="center" vertical="center" wrapText="1"/>
    </xf>
    <xf numFmtId="0" fontId="12" fillId="0" borderId="0" xfId="63" applyFont="1" applyBorder="1" applyAlignment="1">
      <alignment horizontal="center" vertical="center" wrapText="1"/>
    </xf>
    <xf numFmtId="0" fontId="2" fillId="30" borderId="0" xfId="63" applyFont="1" applyFill="1" applyBorder="1" applyAlignment="1">
      <alignment horizontal="center"/>
    </xf>
    <xf numFmtId="0" fontId="2" fillId="25" borderId="0" xfId="63" applyFont="1" applyFill="1" applyBorder="1"/>
    <xf numFmtId="0" fontId="2" fillId="0" borderId="0" xfId="63" applyFont="1"/>
    <xf numFmtId="0" fontId="29" fillId="25" borderId="0" xfId="63" applyFont="1" applyFill="1" applyBorder="1" applyAlignment="1"/>
    <xf numFmtId="49" fontId="12" fillId="25" borderId="0" xfId="62" applyNumberFormat="1" applyFont="1" applyFill="1" applyBorder="1" applyAlignment="1">
      <alignment horizontal="right"/>
    </xf>
    <xf numFmtId="0" fontId="17" fillId="25" borderId="0" xfId="0" applyFont="1" applyFill="1" applyBorder="1" applyAlignment="1"/>
    <xf numFmtId="164" fontId="12" fillId="24" borderId="0" xfId="40" applyNumberFormat="1" applyFont="1" applyFill="1" applyBorder="1" applyAlignment="1">
      <alignment wrapText="1"/>
    </xf>
    <xf numFmtId="164" fontId="22" fillId="24" borderId="0" xfId="40" applyNumberFormat="1" applyFont="1" applyFill="1" applyBorder="1" applyAlignment="1">
      <alignment wrapText="1"/>
    </xf>
    <xf numFmtId="164" fontId="17" fillId="24" borderId="0" xfId="40" applyNumberFormat="1" applyFont="1" applyFill="1" applyBorder="1" applyAlignment="1">
      <alignment wrapText="1"/>
    </xf>
    <xf numFmtId="164" fontId="17" fillId="24" borderId="0" xfId="40" applyNumberFormat="1" applyFont="1" applyFill="1" applyBorder="1" applyAlignment="1">
      <alignment horizontal="left" wrapText="1"/>
    </xf>
    <xf numFmtId="0" fontId="11" fillId="25" borderId="0" xfId="0" applyFont="1" applyFill="1" applyBorder="1" applyAlignment="1">
      <alignment horizontal="justify" vertical="center" readingOrder="1"/>
    </xf>
    <xf numFmtId="0" fontId="12" fillId="25" borderId="0" xfId="0" applyFont="1" applyFill="1" applyBorder="1" applyAlignment="1">
      <alignment horizontal="justify" vertical="center" readingOrder="1"/>
    </xf>
    <xf numFmtId="0" fontId="67" fillId="25" borderId="0" xfId="0" applyFont="1" applyFill="1" applyBorder="1" applyAlignment="1">
      <alignment horizontal="left"/>
    </xf>
    <xf numFmtId="0" fontId="18" fillId="24" borderId="0" xfId="40" applyFont="1" applyFill="1" applyBorder="1" applyAlignment="1">
      <alignment horizontal="center" wrapText="1"/>
    </xf>
    <xf numFmtId="0" fontId="9" fillId="25" borderId="0" xfId="0" applyFont="1" applyFill="1" applyBorder="1" applyAlignment="1">
      <alignment horizontal="left"/>
    </xf>
    <xf numFmtId="0" fontId="0" fillId="25" borderId="18" xfId="0" applyFill="1" applyBorder="1"/>
    <xf numFmtId="0" fontId="0" fillId="25" borderId="18" xfId="0" applyFill="1" applyBorder="1" applyAlignment="1">
      <alignment horizontal="left"/>
    </xf>
    <xf numFmtId="0" fontId="0" fillId="25" borderId="19" xfId="0" applyFill="1" applyBorder="1"/>
    <xf numFmtId="0" fontId="0" fillId="25" borderId="19" xfId="0" applyFill="1" applyBorder="1" applyAlignment="1">
      <alignment vertical="center"/>
    </xf>
    <xf numFmtId="0" fontId="14" fillId="32" borderId="20" xfId="0" applyFont="1" applyFill="1" applyBorder="1" applyAlignment="1">
      <alignment horizontal="center" vertical="center"/>
    </xf>
    <xf numFmtId="0" fontId="11" fillId="25" borderId="18" xfId="0" applyFont="1" applyFill="1" applyBorder="1" applyAlignment="1">
      <alignment horizontal="right"/>
    </xf>
    <xf numFmtId="0" fontId="88" fillId="24" borderId="0" xfId="40" applyFont="1" applyFill="1" applyBorder="1"/>
    <xf numFmtId="0" fontId="9" fillId="25" borderId="23" xfId="0" applyFont="1" applyFill="1" applyBorder="1" applyAlignment="1">
      <alignment horizontal="left"/>
    </xf>
    <xf numFmtId="0" fontId="9" fillId="25" borderId="20" xfId="0" applyFont="1" applyFill="1" applyBorder="1" applyAlignment="1">
      <alignment horizontal="left"/>
    </xf>
    <xf numFmtId="0" fontId="0" fillId="25" borderId="20" xfId="0" applyFill="1" applyBorder="1" applyAlignment="1">
      <alignment vertical="center"/>
    </xf>
    <xf numFmtId="0" fontId="0" fillId="25" borderId="20" xfId="0" applyFill="1" applyBorder="1"/>
    <xf numFmtId="0" fontId="68" fillId="25" borderId="20" xfId="0" applyFont="1" applyFill="1" applyBorder="1"/>
    <xf numFmtId="0" fontId="24" fillId="25" borderId="20" xfId="0" applyFont="1" applyFill="1" applyBorder="1"/>
    <xf numFmtId="0" fontId="91" fillId="25" borderId="0" xfId="0" applyFont="1" applyFill="1" applyBorder="1"/>
    <xf numFmtId="0" fontId="89" fillId="25" borderId="0" xfId="62" applyFont="1" applyFill="1" applyBorder="1"/>
    <xf numFmtId="0" fontId="49" fillId="25" borderId="0" xfId="62" applyFont="1" applyFill="1" applyBorder="1" applyAlignment="1">
      <alignment horizontal="left"/>
    </xf>
    <xf numFmtId="0" fontId="2" fillId="25" borderId="18" xfId="62" applyFill="1" applyBorder="1"/>
    <xf numFmtId="0" fontId="2" fillId="25" borderId="22" xfId="62" applyFill="1" applyBorder="1"/>
    <xf numFmtId="0" fontId="2" fillId="25" borderId="21" xfId="62" applyFill="1" applyBorder="1"/>
    <xf numFmtId="0" fontId="2" fillId="25" borderId="19" xfId="62" applyFill="1" applyBorder="1"/>
    <xf numFmtId="0" fontId="13" fillId="0" borderId="0" xfId="62" applyFont="1" applyBorder="1"/>
    <xf numFmtId="0" fontId="68" fillId="0" borderId="0" xfId="62" applyFont="1" applyBorder="1" applyAlignment="1"/>
    <xf numFmtId="0" fontId="2" fillId="25" borderId="19" xfId="62" applyFill="1" applyBorder="1" applyAlignment="1"/>
    <xf numFmtId="0" fontId="24" fillId="25" borderId="0" xfId="62" applyFont="1" applyFill="1" applyBorder="1"/>
    <xf numFmtId="0" fontId="98" fillId="25" borderId="24" xfId="62" applyFont="1" applyFill="1" applyBorder="1" applyAlignment="1">
      <alignment horizontal="left" vertical="center" indent="1"/>
    </xf>
    <xf numFmtId="0" fontId="99" fillId="25" borderId="26" xfId="62" applyFont="1" applyFill="1" applyBorder="1" applyAlignment="1">
      <alignment vertical="center"/>
    </xf>
    <xf numFmtId="0" fontId="99" fillId="25" borderId="25" xfId="62" applyFont="1" applyFill="1" applyBorder="1" applyAlignment="1">
      <alignment vertical="center"/>
    </xf>
    <xf numFmtId="0" fontId="94" fillId="25" borderId="0" xfId="62" applyFont="1" applyFill="1" applyBorder="1" applyAlignment="1">
      <alignment horizontal="left" vertical="center"/>
    </xf>
    <xf numFmtId="0" fontId="11" fillId="25" borderId="18" xfId="63" applyFont="1" applyFill="1" applyBorder="1" applyAlignment="1">
      <alignment horizontal="left"/>
    </xf>
    <xf numFmtId="0" fontId="6" fillId="25" borderId="21" xfId="63" applyFont="1" applyFill="1" applyBorder="1"/>
    <xf numFmtId="0" fontId="6" fillId="25" borderId="19" xfId="63" applyFont="1" applyFill="1" applyBorder="1"/>
    <xf numFmtId="0" fontId="2" fillId="25" borderId="18" xfId="62" applyFill="1" applyBorder="1" applyAlignment="1">
      <alignment horizontal="left"/>
    </xf>
    <xf numFmtId="0" fontId="9" fillId="25" borderId="23" xfId="62" applyFont="1" applyFill="1" applyBorder="1" applyAlignment="1">
      <alignment horizontal="left"/>
    </xf>
    <xf numFmtId="0" fontId="2" fillId="25" borderId="20" xfId="62" applyFill="1" applyBorder="1"/>
    <xf numFmtId="0" fontId="2" fillId="25" borderId="20" xfId="62" applyFill="1" applyBorder="1" applyAlignment="1">
      <alignment vertical="center"/>
    </xf>
    <xf numFmtId="49" fontId="2" fillId="25" borderId="20" xfId="62" applyNumberFormat="1" applyFill="1" applyBorder="1" applyAlignment="1">
      <alignment vertical="center"/>
    </xf>
    <xf numFmtId="0" fontId="13" fillId="25" borderId="20" xfId="62" applyFont="1" applyFill="1" applyBorder="1"/>
    <xf numFmtId="0" fontId="14" fillId="33" borderId="20" xfId="62" applyFont="1" applyFill="1" applyBorder="1" applyAlignment="1">
      <alignment horizontal="center" vertical="center"/>
    </xf>
    <xf numFmtId="0" fontId="104" fillId="25" borderId="0" xfId="62" applyFont="1" applyFill="1" applyBorder="1" applyAlignment="1">
      <alignment horizontal="left" vertical="center"/>
    </xf>
    <xf numFmtId="0" fontId="88" fillId="24" borderId="0" xfId="40" applyFont="1" applyFill="1" applyBorder="1" applyAlignment="1">
      <alignment horizontal="left" indent="1"/>
    </xf>
    <xf numFmtId="0" fontId="90" fillId="25" borderId="0" xfId="62" applyFont="1" applyFill="1" applyBorder="1"/>
    <xf numFmtId="3" fontId="101" fillId="25" borderId="0" xfId="62" applyNumberFormat="1" applyFont="1" applyFill="1" applyBorder="1" applyAlignment="1">
      <alignment horizontal="right"/>
    </xf>
    <xf numFmtId="167" fontId="91" fillId="25" borderId="0" xfId="62" applyNumberFormat="1" applyFont="1" applyFill="1" applyBorder="1" applyAlignment="1">
      <alignment horizontal="center"/>
    </xf>
    <xf numFmtId="167" fontId="91" fillId="25" borderId="0" xfId="62" applyNumberFormat="1" applyFont="1" applyFill="1" applyBorder="1" applyAlignment="1">
      <alignment horizontal="right" indent="2"/>
    </xf>
    <xf numFmtId="167" fontId="88" fillId="25" borderId="0" xfId="62" applyNumberFormat="1" applyFont="1" applyFill="1" applyBorder="1" applyAlignment="1">
      <alignment horizontal="right" indent="1"/>
    </xf>
    <xf numFmtId="167" fontId="88" fillId="24" borderId="0" xfId="40" applyNumberFormat="1" applyFont="1" applyFill="1" applyBorder="1" applyAlignment="1">
      <alignment horizontal="center" wrapText="1"/>
    </xf>
    <xf numFmtId="167" fontId="88" fillId="24" borderId="0" xfId="40" applyNumberFormat="1" applyFont="1" applyFill="1" applyBorder="1" applyAlignment="1">
      <alignment horizontal="right" wrapText="1" indent="1"/>
    </xf>
    <xf numFmtId="0" fontId="91" fillId="25" borderId="0" xfId="62" applyFont="1" applyFill="1" applyBorder="1"/>
    <xf numFmtId="165" fontId="88" fillId="24" borderId="0" xfId="58" applyNumberFormat="1" applyFont="1" applyFill="1" applyBorder="1" applyAlignment="1">
      <alignment horizontal="center" wrapText="1"/>
    </xf>
    <xf numFmtId="165" fontId="88" fillId="24" borderId="0" xfId="58" applyNumberFormat="1" applyFont="1" applyFill="1" applyBorder="1" applyAlignment="1">
      <alignment horizontal="right" wrapText="1" indent="1"/>
    </xf>
    <xf numFmtId="167" fontId="91" fillId="24" borderId="0" xfId="40" applyNumberFormat="1" applyFont="1" applyFill="1" applyBorder="1" applyAlignment="1">
      <alignment horizontal="center" wrapText="1"/>
    </xf>
    <xf numFmtId="0" fontId="49" fillId="26" borderId="31" xfId="62" applyFont="1" applyFill="1" applyBorder="1" applyAlignment="1">
      <alignment vertical="center"/>
    </xf>
    <xf numFmtId="0" fontId="2" fillId="26" borderId="32" xfId="62" applyFont="1" applyFill="1" applyBorder="1" applyAlignment="1">
      <alignment vertical="center"/>
    </xf>
    <xf numFmtId="0" fontId="2" fillId="26" borderId="33" xfId="62" applyFont="1" applyFill="1" applyBorder="1" applyAlignment="1">
      <alignment vertical="center"/>
    </xf>
    <xf numFmtId="0" fontId="89" fillId="25" borderId="0" xfId="62" applyFont="1" applyFill="1" applyBorder="1" applyAlignment="1">
      <alignment vertical="center"/>
    </xf>
    <xf numFmtId="0" fontId="49" fillId="26" borderId="32" xfId="62" applyFont="1" applyFill="1" applyBorder="1" applyAlignment="1">
      <alignment vertical="center"/>
    </xf>
    <xf numFmtId="0" fontId="49" fillId="26" borderId="33" xfId="62" applyFont="1" applyFill="1" applyBorder="1" applyAlignment="1">
      <alignment vertical="center"/>
    </xf>
    <xf numFmtId="0" fontId="14" fillId="33" borderId="19" xfId="62" applyFont="1" applyFill="1" applyBorder="1" applyAlignment="1">
      <alignment horizontal="center" vertical="center"/>
    </xf>
    <xf numFmtId="0" fontId="0" fillId="0" borderId="18" xfId="0" applyBorder="1"/>
    <xf numFmtId="0" fontId="2" fillId="34" borderId="0" xfId="62" applyFill="1"/>
    <xf numFmtId="0" fontId="9" fillId="34" borderId="0" xfId="62" applyFont="1" applyFill="1" applyBorder="1" applyAlignment="1"/>
    <xf numFmtId="0" fontId="10" fillId="34" borderId="0" xfId="62" applyFont="1" applyFill="1" applyBorder="1" applyAlignment="1">
      <alignment horizontal="justify" vertical="top" wrapText="1"/>
    </xf>
    <xf numFmtId="0" fontId="2" fillId="34" borderId="0" xfId="62" applyFill="1" applyBorder="1"/>
    <xf numFmtId="0" fontId="110" fillId="34" borderId="0" xfId="62" applyFont="1" applyFill="1" applyBorder="1" applyAlignment="1">
      <alignment horizontal="right"/>
    </xf>
    <xf numFmtId="0" fontId="10" fillId="35" borderId="0" xfId="62" applyFont="1" applyFill="1" applyBorder="1" applyAlignment="1">
      <alignment horizontal="justify" vertical="top" wrapText="1"/>
    </xf>
    <xf numFmtId="0" fontId="2" fillId="35" borderId="0" xfId="62" applyFill="1" applyBorder="1"/>
    <xf numFmtId="0" fontId="16" fillId="35" borderId="0" xfId="62" applyFont="1" applyFill="1" applyBorder="1" applyAlignment="1">
      <alignment horizontal="right"/>
    </xf>
    <xf numFmtId="0" fontId="43" fillId="0" borderId="0" xfId="62" applyFont="1"/>
    <xf numFmtId="0" fontId="2" fillId="0" borderId="0" xfId="62" applyFont="1"/>
    <xf numFmtId="0" fontId="2" fillId="0" borderId="0" xfId="62" applyAlignment="1">
      <alignment horizontal="right"/>
    </xf>
    <xf numFmtId="0" fontId="44" fillId="0" borderId="0" xfId="62" applyFont="1"/>
    <xf numFmtId="0" fontId="41" fillId="0" borderId="0" xfId="62" applyFont="1"/>
    <xf numFmtId="0" fontId="2" fillId="35" borderId="0" xfId="62" applyFill="1"/>
    <xf numFmtId="0" fontId="20" fillId="35" borderId="0" xfId="62" applyFont="1" applyFill="1" applyBorder="1" applyAlignment="1">
      <alignment horizontal="center" vertical="center"/>
    </xf>
    <xf numFmtId="0" fontId="3" fillId="35" borderId="0" xfId="62" applyFont="1" applyFill="1" applyBorder="1"/>
    <xf numFmtId="164" fontId="18" fillId="35" borderId="0" xfId="62" applyNumberFormat="1" applyFont="1" applyFill="1" applyBorder="1" applyAlignment="1">
      <alignment horizontal="center"/>
    </xf>
    <xf numFmtId="164" fontId="12" fillId="35" borderId="0" xfId="40" applyNumberFormat="1" applyFont="1" applyFill="1" applyBorder="1" applyAlignment="1">
      <alignment horizontal="center" wrapText="1"/>
    </xf>
    <xf numFmtId="164" fontId="12" fillId="36" borderId="0" xfId="40" applyNumberFormat="1" applyFont="1" applyFill="1" applyBorder="1" applyAlignment="1">
      <alignment horizontal="center" wrapText="1"/>
    </xf>
    <xf numFmtId="0" fontId="12" fillId="35" borderId="0" xfId="62" applyFont="1" applyFill="1" applyBorder="1"/>
    <xf numFmtId="0" fontId="11" fillId="35" borderId="0" xfId="62" applyFont="1" applyFill="1" applyBorder="1" applyAlignment="1">
      <alignment horizontal="center"/>
    </xf>
    <xf numFmtId="0" fontId="2" fillId="35" borderId="0" xfId="62" applyFill="1" applyAlignment="1">
      <alignment horizontal="center" vertical="center"/>
    </xf>
    <xf numFmtId="0" fontId="10" fillId="37" borderId="0" xfId="62" applyFont="1" applyFill="1" applyBorder="1" applyAlignment="1">
      <alignment horizontal="justify" vertical="top" wrapText="1"/>
    </xf>
    <xf numFmtId="0" fontId="10" fillId="38" borderId="0" xfId="62" applyFont="1" applyFill="1" applyBorder="1" applyAlignment="1">
      <alignment horizontal="justify" vertical="top" wrapText="1"/>
    </xf>
    <xf numFmtId="0" fontId="12" fillId="38" borderId="0" xfId="62" applyFont="1" applyFill="1" applyBorder="1"/>
    <xf numFmtId="0" fontId="10" fillId="38" borderId="0" xfId="62" applyFont="1" applyFill="1" applyBorder="1"/>
    <xf numFmtId="0" fontId="2" fillId="38" borderId="0" xfId="62" applyFill="1" applyBorder="1" applyAlignment="1">
      <alignment vertical="center"/>
    </xf>
    <xf numFmtId="0" fontId="2" fillId="38" borderId="0" xfId="62" applyFill="1"/>
    <xf numFmtId="0" fontId="2" fillId="38" borderId="0" xfId="62" applyFill="1" applyBorder="1"/>
    <xf numFmtId="0" fontId="2" fillId="38" borderId="0" xfId="62" applyFont="1" applyFill="1" applyAlignment="1">
      <alignment horizontal="left" vertical="center"/>
    </xf>
    <xf numFmtId="0" fontId="2" fillId="38" borderId="0" xfId="62" applyFill="1" applyAlignment="1">
      <alignment vertical="center"/>
    </xf>
    <xf numFmtId="164" fontId="12" fillId="38" borderId="0" xfId="40" applyNumberFormat="1" applyFont="1" applyFill="1" applyBorder="1" applyAlignment="1">
      <alignment horizontal="center" wrapText="1"/>
    </xf>
    <xf numFmtId="164" fontId="12" fillId="38" borderId="0" xfId="40" applyNumberFormat="1" applyFont="1" applyFill="1" applyBorder="1" applyAlignment="1">
      <alignment horizontal="justify" wrapText="1"/>
    </xf>
    <xf numFmtId="0" fontId="12" fillId="38" borderId="0" xfId="62" applyFont="1" applyFill="1" applyBorder="1" applyAlignment="1">
      <alignment horizontal="center" vertical="center" wrapText="1"/>
    </xf>
    <xf numFmtId="0" fontId="12" fillId="38" borderId="0" xfId="62" applyFont="1" applyFill="1" applyBorder="1" applyAlignment="1"/>
    <xf numFmtId="164" fontId="11" fillId="38" borderId="0" xfId="40" applyNumberFormat="1" applyFont="1" applyFill="1" applyBorder="1" applyAlignment="1">
      <alignment horizontal="left" wrapText="1"/>
    </xf>
    <xf numFmtId="0" fontId="12" fillId="38" borderId="0" xfId="62" applyFont="1" applyFill="1" applyBorder="1" applyAlignment="1">
      <alignment vertical="center"/>
    </xf>
    <xf numFmtId="0" fontId="12" fillId="38" borderId="0" xfId="62" applyFont="1" applyFill="1" applyBorder="1" applyAlignment="1">
      <alignment horizontal="center" vertical="top" wrapText="1"/>
    </xf>
    <xf numFmtId="164" fontId="28" fillId="38" borderId="0" xfId="40" applyNumberFormat="1" applyFont="1" applyFill="1" applyBorder="1" applyAlignment="1">
      <alignment horizontal="left" vertical="center" wrapText="1"/>
    </xf>
    <xf numFmtId="0" fontId="11" fillId="38" borderId="0" xfId="62" applyFont="1" applyFill="1" applyBorder="1" applyAlignment="1">
      <alignment horizontal="center" vertical="center" wrapText="1"/>
    </xf>
    <xf numFmtId="0" fontId="12" fillId="38" borderId="0" xfId="62" applyFont="1" applyFill="1" applyBorder="1" applyAlignment="1">
      <alignment horizontal="center" vertical="center"/>
    </xf>
    <xf numFmtId="0" fontId="13" fillId="38" borderId="0" xfId="62" applyFont="1" applyFill="1" applyBorder="1"/>
    <xf numFmtId="0" fontId="12" fillId="38" borderId="0" xfId="62" applyFont="1" applyFill="1" applyBorder="1" applyAlignment="1">
      <alignment horizontal="center"/>
    </xf>
    <xf numFmtId="0" fontId="11" fillId="38" borderId="0" xfId="62" applyFont="1" applyFill="1" applyBorder="1" applyAlignment="1">
      <alignment horizontal="center" vertical="center"/>
    </xf>
    <xf numFmtId="0" fontId="12" fillId="38" borderId="0" xfId="62" applyFont="1" applyFill="1" applyBorder="1" applyAlignment="1">
      <alignment vertical="center" wrapText="1"/>
    </xf>
    <xf numFmtId="0" fontId="12" fillId="38" borderId="0" xfId="62" applyFont="1" applyFill="1" applyBorder="1" applyAlignment="1">
      <alignment horizontal="center" wrapText="1"/>
    </xf>
    <xf numFmtId="0" fontId="28" fillId="38" borderId="0" xfId="62" applyFont="1" applyFill="1" applyBorder="1" applyAlignment="1">
      <alignment vertical="center"/>
    </xf>
    <xf numFmtId="0" fontId="2" fillId="38" borderId="38" xfId="62" applyFill="1" applyBorder="1"/>
    <xf numFmtId="0" fontId="12" fillId="38" borderId="38" xfId="62" applyFont="1" applyFill="1" applyBorder="1"/>
    <xf numFmtId="164" fontId="12" fillId="38" borderId="0" xfId="40" applyNumberFormat="1" applyFont="1" applyFill="1" applyBorder="1" applyAlignment="1">
      <alignment horizontal="justify" vertical="center" wrapText="1"/>
    </xf>
    <xf numFmtId="0" fontId="12" fillId="38" borderId="0" xfId="62" applyFont="1" applyFill="1" applyBorder="1" applyAlignment="1">
      <alignment horizontal="justify" vertical="top"/>
    </xf>
    <xf numFmtId="0" fontId="3" fillId="38" borderId="0" xfId="62" applyFont="1" applyFill="1" applyBorder="1"/>
    <xf numFmtId="164" fontId="18" fillId="38" borderId="0" xfId="62" applyNumberFormat="1" applyFont="1" applyFill="1" applyBorder="1" applyAlignment="1">
      <alignment horizontal="center"/>
    </xf>
    <xf numFmtId="0" fontId="10" fillId="38" borderId="38" xfId="62" applyFont="1" applyFill="1" applyBorder="1" applyAlignment="1">
      <alignment horizontal="justify" vertical="top" wrapText="1"/>
    </xf>
    <xf numFmtId="0" fontId="10" fillId="38" borderId="0" xfId="62" applyFont="1" applyFill="1" applyBorder="1" applyAlignment="1">
      <alignment horizontal="justify" vertical="center" wrapText="1"/>
    </xf>
    <xf numFmtId="0" fontId="24" fillId="38" borderId="38" xfId="62" applyFont="1" applyFill="1" applyBorder="1"/>
    <xf numFmtId="0" fontId="111" fillId="40" borderId="0" xfId="62" applyFont="1" applyFill="1" applyBorder="1" applyAlignment="1">
      <alignment horizontal="center" vertical="center"/>
    </xf>
    <xf numFmtId="0" fontId="2" fillId="38" borderId="39" xfId="62" applyFill="1" applyBorder="1"/>
    <xf numFmtId="0" fontId="2" fillId="33" borderId="30" xfId="62" applyFill="1" applyBorder="1"/>
    <xf numFmtId="0" fontId="2" fillId="32" borderId="14" xfId="62" applyFill="1" applyBorder="1"/>
    <xf numFmtId="0" fontId="2" fillId="38" borderId="40" xfId="62" applyFill="1" applyBorder="1"/>
    <xf numFmtId="0" fontId="2" fillId="38" borderId="14" xfId="62" applyFill="1" applyBorder="1"/>
    <xf numFmtId="0" fontId="0" fillId="0" borderId="41" xfId="0" applyFill="1" applyBorder="1"/>
    <xf numFmtId="164" fontId="17" fillId="24" borderId="43" xfId="40" applyNumberFormat="1" applyFont="1" applyFill="1" applyBorder="1" applyAlignment="1">
      <alignment horizontal="left" wrapText="1"/>
    </xf>
    <xf numFmtId="164" fontId="17" fillId="24" borderId="18" xfId="40" applyNumberFormat="1" applyFont="1" applyFill="1" applyBorder="1" applyAlignment="1">
      <alignment horizontal="left" wrapText="1"/>
    </xf>
    <xf numFmtId="164" fontId="12" fillId="24" borderId="18" xfId="40" applyNumberFormat="1" applyFont="1" applyFill="1" applyBorder="1" applyAlignment="1">
      <alignment horizontal="center" wrapText="1"/>
    </xf>
    <xf numFmtId="0" fontId="12" fillId="25" borderId="22" xfId="0" applyFont="1" applyFill="1" applyBorder="1"/>
    <xf numFmtId="0" fontId="12" fillId="25" borderId="21" xfId="0" applyFont="1" applyFill="1" applyBorder="1"/>
    <xf numFmtId="0" fontId="12" fillId="25" borderId="19" xfId="0" applyFont="1" applyFill="1" applyBorder="1"/>
    <xf numFmtId="164" fontId="12" fillId="24" borderId="19" xfId="40" applyNumberFormat="1" applyFont="1" applyFill="1" applyBorder="1" applyAlignment="1">
      <alignment horizontal="center" wrapText="1"/>
    </xf>
    <xf numFmtId="164" fontId="12" fillId="24" borderId="41" xfId="40" applyNumberFormat="1" applyFont="1" applyFill="1" applyBorder="1" applyAlignment="1">
      <alignment horizontal="center" readingOrder="1"/>
    </xf>
    <xf numFmtId="0" fontId="12" fillId="25" borderId="18" xfId="0" applyFont="1" applyFill="1" applyBorder="1" applyAlignment="1">
      <alignment readingOrder="1"/>
    </xf>
    <xf numFmtId="164" fontId="12" fillId="24" borderId="18" xfId="40" applyNumberFormat="1" applyFont="1" applyFill="1" applyBorder="1" applyAlignment="1">
      <alignment horizontal="center" readingOrder="1"/>
    </xf>
    <xf numFmtId="0" fontId="11" fillId="24" borderId="42" xfId="40" applyFont="1" applyFill="1" applyBorder="1" applyAlignment="1">
      <alignment horizontal="right" readingOrder="1"/>
    </xf>
    <xf numFmtId="0" fontId="12" fillId="25" borderId="23" xfId="0" applyFont="1" applyFill="1" applyBorder="1" applyAlignment="1">
      <alignment readingOrder="1"/>
    </xf>
    <xf numFmtId="0" fontId="17" fillId="25" borderId="20" xfId="0" applyFont="1" applyFill="1" applyBorder="1" applyAlignment="1">
      <alignment horizontal="left" indent="1" readingOrder="1"/>
    </xf>
    <xf numFmtId="164" fontId="12" fillId="24" borderId="23" xfId="40" applyNumberFormat="1" applyFont="1" applyFill="1" applyBorder="1" applyAlignment="1">
      <alignment horizontal="center" readingOrder="1"/>
    </xf>
    <xf numFmtId="164" fontId="12" fillId="24" borderId="22" xfId="40" applyNumberFormat="1" applyFont="1" applyFill="1" applyBorder="1" applyAlignment="1">
      <alignment horizontal="center" readingOrder="1"/>
    </xf>
    <xf numFmtId="164" fontId="12" fillId="24" borderId="20" xfId="40" applyNumberFormat="1" applyFont="1" applyFill="1" applyBorder="1" applyAlignment="1">
      <alignment horizontal="center" readingOrder="1"/>
    </xf>
    <xf numFmtId="0" fontId="0" fillId="0" borderId="0" xfId="0" applyBorder="1" applyAlignment="1">
      <alignment readingOrder="2"/>
    </xf>
    <xf numFmtId="0" fontId="9" fillId="25" borderId="22" xfId="0" applyFont="1" applyFill="1" applyBorder="1" applyAlignment="1">
      <alignment readingOrder="1"/>
    </xf>
    <xf numFmtId="0" fontId="0" fillId="25" borderId="22" xfId="0" applyFill="1" applyBorder="1" applyAlignment="1">
      <alignment readingOrder="1"/>
    </xf>
    <xf numFmtId="0" fontId="0" fillId="25" borderId="21" xfId="0" applyFill="1" applyBorder="1" applyAlignment="1">
      <alignment readingOrder="1"/>
    </xf>
    <xf numFmtId="0" fontId="3" fillId="25" borderId="19" xfId="0" applyFont="1" applyFill="1" applyBorder="1" applyAlignment="1">
      <alignment readingOrder="1"/>
    </xf>
    <xf numFmtId="0" fontId="9" fillId="25" borderId="0" xfId="0" applyFont="1" applyFill="1" applyBorder="1" applyAlignment="1">
      <alignment horizontal="left" readingOrder="1"/>
    </xf>
    <xf numFmtId="0" fontId="0" fillId="38" borderId="0" xfId="0" applyFill="1"/>
    <xf numFmtId="0" fontId="0" fillId="38" borderId="0" xfId="0" applyFill="1" applyBorder="1" applyAlignment="1">
      <alignment horizontal="left"/>
    </xf>
    <xf numFmtId="0" fontId="10" fillId="38" borderId="0" xfId="0" applyFont="1" applyFill="1" applyBorder="1" applyAlignment="1">
      <alignment horizontal="justify" vertical="top" wrapText="1"/>
    </xf>
    <xf numFmtId="0" fontId="0" fillId="38" borderId="0" xfId="0" applyFill="1" applyBorder="1"/>
    <xf numFmtId="0" fontId="9" fillId="38" borderId="0" xfId="0" applyFont="1" applyFill="1" applyBorder="1" applyAlignment="1">
      <alignment horizontal="left"/>
    </xf>
    <xf numFmtId="0" fontId="0" fillId="38" borderId="0" xfId="0" applyFill="1" applyAlignment="1">
      <alignment vertical="center"/>
    </xf>
    <xf numFmtId="0" fontId="0" fillId="38" borderId="0" xfId="0" applyFill="1" applyBorder="1" applyAlignment="1">
      <alignment vertical="center"/>
    </xf>
    <xf numFmtId="0" fontId="11" fillId="38" borderId="0" xfId="0" applyFont="1" applyFill="1" applyBorder="1"/>
    <xf numFmtId="0" fontId="12" fillId="38" borderId="0" xfId="0" applyFont="1" applyFill="1" applyBorder="1"/>
    <xf numFmtId="0" fontId="11" fillId="39" borderId="0" xfId="40" applyFont="1" applyFill="1" applyBorder="1"/>
    <xf numFmtId="0" fontId="30" fillId="25" borderId="20" xfId="0" applyFont="1" applyFill="1" applyBorder="1" applyAlignment="1">
      <alignment vertical="center"/>
    </xf>
    <xf numFmtId="3" fontId="12" fillId="25" borderId="0" xfId="59" applyNumberFormat="1" applyFont="1" applyFill="1" applyBorder="1" applyAlignment="1">
      <alignment horizontal="right"/>
    </xf>
    <xf numFmtId="167" fontId="12" fillId="25" borderId="0" xfId="59" applyNumberFormat="1" applyFont="1" applyFill="1" applyBorder="1" applyAlignment="1">
      <alignment horizontal="right"/>
    </xf>
    <xf numFmtId="0" fontId="30" fillId="25" borderId="20" xfId="0" applyFont="1" applyFill="1" applyBorder="1"/>
    <xf numFmtId="3" fontId="12" fillId="25" borderId="0" xfId="59" applyNumberFormat="1" applyFont="1" applyFill="1" applyBorder="1"/>
    <xf numFmtId="0" fontId="11" fillId="25" borderId="0" xfId="51" applyFont="1" applyFill="1" applyBorder="1" applyAlignment="1">
      <alignment horizontal="right"/>
    </xf>
    <xf numFmtId="0" fontId="0" fillId="26" borderId="22" xfId="51" applyFont="1" applyFill="1" applyBorder="1"/>
    <xf numFmtId="0" fontId="9" fillId="25" borderId="22" xfId="51" applyFont="1" applyFill="1" applyBorder="1" applyAlignment="1">
      <alignment horizontal="left"/>
    </xf>
    <xf numFmtId="0" fontId="49" fillId="25" borderId="22" xfId="51" applyFont="1" applyFill="1" applyBorder="1" applyAlignment="1">
      <alignment horizontal="left"/>
    </xf>
    <xf numFmtId="0" fontId="0" fillId="0" borderId="22" xfId="51" applyFont="1" applyBorder="1"/>
    <xf numFmtId="0" fontId="0" fillId="25" borderId="21" xfId="51" applyFont="1" applyFill="1" applyBorder="1"/>
    <xf numFmtId="0" fontId="0" fillId="26" borderId="0" xfId="51" applyFont="1" applyFill="1" applyBorder="1"/>
    <xf numFmtId="0" fontId="0" fillId="25" borderId="19" xfId="51" applyFont="1" applyFill="1" applyBorder="1"/>
    <xf numFmtId="49" fontId="5" fillId="25" borderId="19" xfId="51" applyNumberFormat="1" applyFont="1" applyFill="1" applyBorder="1"/>
    <xf numFmtId="0" fontId="9" fillId="25" borderId="19" xfId="51" applyFont="1" applyFill="1" applyBorder="1" applyAlignment="1">
      <alignment horizontal="center"/>
    </xf>
    <xf numFmtId="0" fontId="10" fillId="26" borderId="19" xfId="51" applyFont="1" applyFill="1" applyBorder="1"/>
    <xf numFmtId="0" fontId="5" fillId="26" borderId="19" xfId="51" applyFont="1" applyFill="1" applyBorder="1"/>
    <xf numFmtId="0" fontId="28" fillId="26" borderId="19" xfId="51" applyFont="1" applyFill="1" applyBorder="1"/>
    <xf numFmtId="0" fontId="51" fillId="26" borderId="19" xfId="51" applyFont="1" applyFill="1" applyBorder="1" applyAlignment="1">
      <alignment horizontal="center"/>
    </xf>
    <xf numFmtId="0" fontId="2" fillId="26" borderId="0" xfId="51" applyFont="1" applyFill="1" applyBorder="1"/>
    <xf numFmtId="0" fontId="49" fillId="26" borderId="0" xfId="51" applyFont="1" applyFill="1" applyBorder="1"/>
    <xf numFmtId="0" fontId="6" fillId="26" borderId="19" xfId="51" applyFont="1" applyFill="1" applyBorder="1"/>
    <xf numFmtId="0" fontId="79" fillId="26" borderId="0" xfId="51" applyFont="1" applyFill="1" applyBorder="1"/>
    <xf numFmtId="0" fontId="80" fillId="26" borderId="19" xfId="51" applyFont="1" applyFill="1" applyBorder="1"/>
    <xf numFmtId="0" fontId="72" fillId="26" borderId="19" xfId="51" applyFont="1" applyFill="1" applyBorder="1"/>
    <xf numFmtId="0" fontId="9" fillId="25" borderId="19" xfId="51" applyFont="1" applyFill="1" applyBorder="1"/>
    <xf numFmtId="0" fontId="5" fillId="25" borderId="19" xfId="51" applyFont="1" applyFill="1" applyBorder="1"/>
    <xf numFmtId="0" fontId="72" fillId="25" borderId="19" xfId="51" applyFont="1" applyFill="1" applyBorder="1"/>
    <xf numFmtId="0" fontId="88" fillId="24" borderId="0" xfId="40" applyFont="1" applyFill="1" applyBorder="1" applyAlignment="1">
      <alignment vertical="center"/>
    </xf>
    <xf numFmtId="165" fontId="88" fillId="27" borderId="0" xfId="40" applyNumberFormat="1" applyFont="1" applyFill="1" applyBorder="1" applyAlignment="1">
      <alignment horizontal="right"/>
    </xf>
    <xf numFmtId="0" fontId="30" fillId="25" borderId="19" xfId="0" applyFont="1" applyFill="1" applyBorder="1" applyAlignment="1">
      <alignment vertical="center"/>
    </xf>
    <xf numFmtId="0" fontId="30" fillId="25" borderId="19" xfId="0" applyFont="1" applyFill="1" applyBorder="1"/>
    <xf numFmtId="0" fontId="27" fillId="25" borderId="19" xfId="0" applyFont="1" applyFill="1" applyBorder="1"/>
    <xf numFmtId="0" fontId="27" fillId="25" borderId="20" xfId="0" applyFont="1" applyFill="1" applyBorder="1"/>
    <xf numFmtId="0" fontId="29" fillId="27" borderId="0" xfId="40" applyFont="1" applyFill="1" applyBorder="1" applyAlignment="1">
      <alignment horizontal="left" vertical="top" wrapText="1"/>
    </xf>
    <xf numFmtId="0" fontId="9" fillId="26" borderId="41" xfId="0" applyFont="1" applyFill="1" applyBorder="1" applyAlignment="1">
      <alignment horizontal="center" vertical="center"/>
    </xf>
    <xf numFmtId="0" fontId="9" fillId="26" borderId="41" xfId="0" applyFont="1" applyFill="1" applyBorder="1" applyAlignment="1">
      <alignment horizontal="center" vertical="center" readingOrder="1"/>
    </xf>
    <xf numFmtId="0" fontId="16" fillId="26" borderId="41" xfId="0" applyFont="1" applyFill="1" applyBorder="1" applyAlignment="1">
      <alignment horizontal="center" vertical="center"/>
    </xf>
    <xf numFmtId="164" fontId="12" fillId="40" borderId="39" xfId="40" applyNumberFormat="1" applyFont="1" applyFill="1" applyBorder="1" applyAlignment="1">
      <alignment horizontal="center" wrapText="1"/>
    </xf>
    <xf numFmtId="0" fontId="12" fillId="38" borderId="0" xfId="62" applyFont="1" applyFill="1" applyBorder="1" applyAlignment="1">
      <alignment horizontal="left" vertical="center"/>
    </xf>
    <xf numFmtId="0" fontId="10" fillId="38" borderId="0" xfId="62" applyFont="1" applyFill="1" applyBorder="1" applyAlignment="1">
      <alignment horizontal="left" vertical="center"/>
    </xf>
    <xf numFmtId="0" fontId="17" fillId="25" borderId="0" xfId="0" applyFont="1" applyFill="1" applyBorder="1" applyAlignment="1"/>
    <xf numFmtId="0" fontId="11" fillId="25" borderId="0" xfId="0" applyFont="1" applyFill="1" applyBorder="1" applyAlignment="1">
      <alignment horizontal="center"/>
    </xf>
    <xf numFmtId="0" fontId="24" fillId="38" borderId="18" xfId="0" applyFont="1" applyFill="1" applyBorder="1" applyAlignment="1">
      <alignment vertical="center"/>
    </xf>
    <xf numFmtId="0" fontId="10" fillId="38" borderId="18" xfId="0" applyFont="1" applyFill="1" applyBorder="1" applyAlignment="1">
      <alignment horizontal="justify" vertical="top" wrapText="1"/>
    </xf>
    <xf numFmtId="0" fontId="12" fillId="38" borderId="18" xfId="0" applyFont="1" applyFill="1" applyBorder="1"/>
    <xf numFmtId="0" fontId="11" fillId="41" borderId="0" xfId="40" applyFont="1" applyFill="1" applyBorder="1"/>
    <xf numFmtId="0" fontId="11" fillId="43" borderId="0" xfId="40" applyFont="1" applyFill="1" applyBorder="1"/>
    <xf numFmtId="0" fontId="11" fillId="33" borderId="0" xfId="0" applyFont="1" applyFill="1" applyBorder="1"/>
    <xf numFmtId="0" fontId="0" fillId="37" borderId="0" xfId="0" applyFill="1" applyBorder="1"/>
    <xf numFmtId="0" fontId="11" fillId="42" borderId="0" xfId="40" applyFont="1" applyFill="1" applyBorder="1"/>
    <xf numFmtId="0" fontId="12" fillId="37" borderId="0" xfId="0" applyFont="1" applyFill="1" applyBorder="1"/>
    <xf numFmtId="0" fontId="28" fillId="37" borderId="0" xfId="0" applyFont="1" applyFill="1" applyBorder="1"/>
    <xf numFmtId="0" fontId="11" fillId="37" borderId="0" xfId="0" applyFont="1" applyFill="1" applyBorder="1"/>
    <xf numFmtId="0" fontId="0" fillId="37" borderId="18" xfId="0" applyFill="1" applyBorder="1"/>
    <xf numFmtId="0" fontId="11" fillId="37" borderId="18" xfId="0" applyFont="1" applyFill="1" applyBorder="1"/>
    <xf numFmtId="0" fontId="12" fillId="37" borderId="18" xfId="0" applyFont="1" applyFill="1" applyBorder="1"/>
    <xf numFmtId="0" fontId="115" fillId="37" borderId="0" xfId="68" applyFont="1" applyFill="1" applyBorder="1" applyAlignment="1" applyProtection="1"/>
    <xf numFmtId="0" fontId="116" fillId="42" borderId="0" xfId="40" applyFont="1" applyFill="1" applyBorder="1"/>
    <xf numFmtId="0" fontId="2" fillId="31" borderId="47" xfId="62" applyFill="1" applyBorder="1"/>
    <xf numFmtId="0" fontId="14" fillId="32" borderId="20" xfId="62" applyFont="1" applyFill="1" applyBorder="1" applyAlignment="1">
      <alignment horizontal="center" vertical="center"/>
    </xf>
    <xf numFmtId="3" fontId="88" fillId="25" borderId="0" xfId="59" applyNumberFormat="1" applyFont="1" applyFill="1" applyBorder="1" applyAlignment="1">
      <alignment horizontal="right"/>
    </xf>
    <xf numFmtId="4" fontId="116" fillId="27" borderId="0" xfId="61" applyNumberFormat="1" applyFont="1" applyFill="1" applyBorder="1" applyAlignment="1">
      <alignment horizontal="right" wrapText="1" indent="4"/>
    </xf>
    <xf numFmtId="0" fontId="2" fillId="26" borderId="0" xfId="52" applyFill="1" applyBorder="1"/>
    <xf numFmtId="0" fontId="11" fillId="25" borderId="0" xfId="52" applyFont="1" applyFill="1" applyBorder="1" applyAlignment="1">
      <alignment horizontal="left"/>
    </xf>
    <xf numFmtId="0" fontId="117" fillId="25" borderId="0" xfId="52" applyFont="1" applyFill="1" applyBorder="1" applyAlignment="1">
      <alignment horizontal="left"/>
    </xf>
    <xf numFmtId="0" fontId="0" fillId="26" borderId="0" xfId="51" applyFont="1" applyFill="1" applyBorder="1" applyAlignment="1">
      <alignment vertical="center"/>
    </xf>
    <xf numFmtId="0" fontId="9" fillId="26" borderId="0" xfId="51" applyFont="1" applyFill="1" applyBorder="1" applyAlignment="1">
      <alignment horizontal="center"/>
    </xf>
    <xf numFmtId="0" fontId="13" fillId="26" borderId="0" xfId="51" applyFont="1" applyFill="1" applyBorder="1"/>
    <xf numFmtId="0" fontId="24" fillId="26" borderId="0" xfId="51" applyFont="1" applyFill="1" applyBorder="1"/>
    <xf numFmtId="0" fontId="51" fillId="26" borderId="0" xfId="51" applyFont="1" applyFill="1" applyBorder="1" applyAlignment="1">
      <alignment horizontal="center"/>
    </xf>
    <xf numFmtId="0" fontId="118" fillId="27" borderId="0" xfId="61" applyFont="1" applyFill="1" applyBorder="1" applyAlignment="1">
      <alignment horizontal="left" indent="1"/>
    </xf>
    <xf numFmtId="0" fontId="68" fillId="26" borderId="0" xfId="51" applyFont="1" applyFill="1" applyBorder="1"/>
    <xf numFmtId="0" fontId="119" fillId="26" borderId="0" xfId="51" applyFont="1" applyFill="1" applyBorder="1"/>
    <xf numFmtId="0" fontId="9" fillId="26" borderId="0" xfId="51" applyFont="1" applyFill="1" applyBorder="1"/>
    <xf numFmtId="0" fontId="116" fillId="27" borderId="0" xfId="61" applyFont="1" applyFill="1" applyBorder="1" applyAlignment="1">
      <alignment horizontal="left" indent="1"/>
    </xf>
    <xf numFmtId="0" fontId="98" fillId="26" borderId="0" xfId="51" applyFont="1" applyFill="1" applyBorder="1"/>
    <xf numFmtId="0" fontId="93" fillId="26" borderId="15" xfId="62" applyFont="1" applyFill="1" applyBorder="1" applyAlignment="1">
      <alignment vertical="center"/>
    </xf>
    <xf numFmtId="3" fontId="88" fillId="24" borderId="0" xfId="40" applyNumberFormat="1" applyFont="1" applyFill="1" applyBorder="1" applyAlignment="1">
      <alignment horizontal="right" wrapText="1"/>
    </xf>
    <xf numFmtId="3" fontId="88" fillId="24" borderId="0" xfId="40" applyNumberFormat="1" applyFont="1" applyFill="1" applyBorder="1" applyAlignment="1">
      <alignment horizontal="right" vertical="center" wrapText="1"/>
    </xf>
    <xf numFmtId="0" fontId="49" fillId="26" borderId="33" xfId="63" applyFont="1" applyFill="1" applyBorder="1" applyAlignment="1">
      <alignment horizontal="left" vertical="center"/>
    </xf>
    <xf numFmtId="0" fontId="12" fillId="25" borderId="0" xfId="0" applyFont="1" applyFill="1" applyBorder="1" applyAlignment="1">
      <alignment horizontal="left" indent="1"/>
    </xf>
    <xf numFmtId="0" fontId="16" fillId="25" borderId="48" xfId="63" applyFont="1" applyFill="1" applyBorder="1" applyAlignment="1">
      <alignment horizontal="right"/>
    </xf>
    <xf numFmtId="0" fontId="2" fillId="25" borderId="0" xfId="63" applyFont="1" applyFill="1" applyAlignment="1">
      <alignment vertical="center"/>
    </xf>
    <xf numFmtId="0" fontId="2" fillId="25" borderId="0" xfId="63" applyFont="1" applyFill="1" applyBorder="1" applyAlignment="1">
      <alignment vertical="center"/>
    </xf>
    <xf numFmtId="0" fontId="2" fillId="0" borderId="0" xfId="63" applyFont="1" applyAlignment="1">
      <alignment vertical="center"/>
    </xf>
    <xf numFmtId="0" fontId="2" fillId="25" borderId="0" xfId="63" applyFont="1" applyFill="1"/>
    <xf numFmtId="0" fontId="10" fillId="25" borderId="0" xfId="63" applyFont="1" applyFill="1" applyBorder="1"/>
    <xf numFmtId="0" fontId="10" fillId="26" borderId="0" xfId="63" applyFont="1" applyFill="1" applyBorder="1"/>
    <xf numFmtId="0" fontId="11" fillId="26" borderId="10" xfId="63" applyFont="1" applyFill="1" applyBorder="1" applyAlignment="1"/>
    <xf numFmtId="0" fontId="11" fillId="26" borderId="49" xfId="63" applyFont="1" applyFill="1" applyBorder="1" applyAlignment="1"/>
    <xf numFmtId="0" fontId="6" fillId="26" borderId="0" xfId="63" applyFont="1" applyFill="1" applyBorder="1"/>
    <xf numFmtId="0" fontId="6" fillId="25" borderId="0" xfId="63" applyFont="1" applyFill="1" applyBorder="1"/>
    <xf numFmtId="0" fontId="88" fillId="24" borderId="0" xfId="66" applyFont="1" applyFill="1" applyBorder="1" applyAlignment="1">
      <alignment horizontal="left" vertical="top"/>
    </xf>
    <xf numFmtId="0" fontId="88" fillId="24" borderId="0" xfId="66" applyFont="1" applyFill="1" applyBorder="1" applyAlignment="1">
      <alignment horizontal="left"/>
    </xf>
    <xf numFmtId="3" fontId="100" fillId="25" borderId="0" xfId="63" applyNumberFormat="1" applyFont="1" applyFill="1" applyBorder="1" applyAlignment="1">
      <alignment horizontal="right"/>
    </xf>
    <xf numFmtId="0" fontId="2" fillId="26" borderId="0" xfId="63" applyFill="1" applyAlignment="1"/>
    <xf numFmtId="0" fontId="50" fillId="27" borderId="0" xfId="66" applyFont="1" applyFill="1" applyBorder="1" applyAlignment="1">
      <alignment horizontal="left"/>
    </xf>
    <xf numFmtId="0" fontId="16" fillId="25" borderId="0" xfId="63" applyFont="1" applyFill="1" applyBorder="1" applyAlignment="1">
      <alignment horizontal="left" vertical="center"/>
    </xf>
    <xf numFmtId="0" fontId="9" fillId="0" borderId="0" xfId="63" applyFont="1" applyAlignment="1"/>
    <xf numFmtId="0" fontId="93" fillId="26" borderId="15" xfId="0" applyFont="1" applyFill="1" applyBorder="1" applyAlignment="1">
      <alignment vertical="center"/>
    </xf>
    <xf numFmtId="0" fontId="13" fillId="26" borderId="16" xfId="62" applyFont="1" applyFill="1" applyBorder="1" applyAlignment="1">
      <alignment vertical="center"/>
    </xf>
    <xf numFmtId="0" fontId="4" fillId="26" borderId="16" xfId="62" applyFont="1" applyFill="1" applyBorder="1" applyAlignment="1">
      <alignment vertical="center"/>
    </xf>
    <xf numFmtId="0" fontId="4" fillId="26" borderId="17" xfId="62" applyFont="1" applyFill="1" applyBorder="1" applyAlignment="1">
      <alignment vertical="center"/>
    </xf>
    <xf numFmtId="0" fontId="14" fillId="32" borderId="50" xfId="62" applyFont="1" applyFill="1" applyBorder="1" applyAlignment="1">
      <alignment horizontal="center" vertical="center"/>
    </xf>
    <xf numFmtId="0" fontId="11" fillId="25" borderId="11" xfId="62" applyFont="1" applyFill="1" applyBorder="1" applyAlignment="1">
      <alignment horizontal="center" vertical="center"/>
    </xf>
    <xf numFmtId="0" fontId="9" fillId="25" borderId="0" xfId="62" applyFont="1" applyFill="1" applyBorder="1" applyAlignment="1">
      <alignment horizontal="left"/>
    </xf>
    <xf numFmtId="0" fontId="2" fillId="26" borderId="0" xfId="62" applyFill="1"/>
    <xf numFmtId="0" fontId="11" fillId="25" borderId="0" xfId="0" applyFont="1" applyFill="1" applyBorder="1" applyAlignment="1">
      <alignment horizontal="left"/>
    </xf>
    <xf numFmtId="164" fontId="102" fillId="25" borderId="0" xfId="40" applyNumberFormat="1" applyFont="1" applyFill="1" applyBorder="1" applyAlignment="1">
      <alignment horizontal="right" wrapText="1"/>
    </xf>
    <xf numFmtId="164" fontId="102" fillId="26" borderId="0" xfId="40" applyNumberFormat="1" applyFont="1" applyFill="1" applyBorder="1" applyAlignment="1">
      <alignment horizontal="right" wrapText="1"/>
    </xf>
    <xf numFmtId="0" fontId="2" fillId="26" borderId="0" xfId="63" applyFont="1" applyFill="1" applyAlignment="1">
      <alignment vertical="center"/>
    </xf>
    <xf numFmtId="0" fontId="2" fillId="26" borderId="0" xfId="63" applyFont="1" applyFill="1"/>
    <xf numFmtId="0" fontId="11" fillId="26" borderId="0" xfId="63" applyFont="1" applyFill="1" applyBorder="1" applyAlignment="1"/>
    <xf numFmtId="0" fontId="89" fillId="25" borderId="0" xfId="63" applyFont="1" applyFill="1"/>
    <xf numFmtId="0" fontId="89" fillId="25" borderId="0" xfId="63" applyFont="1" applyFill="1" applyBorder="1"/>
    <xf numFmtId="0" fontId="88" fillId="27" borderId="0" xfId="40" applyFont="1" applyFill="1" applyBorder="1"/>
    <xf numFmtId="0" fontId="89" fillId="26" borderId="0" xfId="63" applyFont="1" applyFill="1"/>
    <xf numFmtId="0" fontId="89" fillId="0" borderId="0" xfId="63" applyFont="1" applyAlignment="1"/>
    <xf numFmtId="0" fontId="89" fillId="0" borderId="0" xfId="63" applyFont="1"/>
    <xf numFmtId="0" fontId="97" fillId="25" borderId="19" xfId="63" applyFont="1" applyFill="1" applyBorder="1"/>
    <xf numFmtId="0" fontId="89" fillId="25" borderId="0" xfId="63" applyFont="1" applyFill="1" applyAlignment="1"/>
    <xf numFmtId="0" fontId="89" fillId="25" borderId="0" xfId="63" applyFont="1" applyFill="1" applyBorder="1" applyAlignment="1"/>
    <xf numFmtId="0" fontId="88" fillId="27" borderId="0" xfId="40" applyFont="1" applyFill="1" applyBorder="1" applyAlignment="1"/>
    <xf numFmtId="0" fontId="89" fillId="26" borderId="0" xfId="63" applyFont="1" applyFill="1" applyAlignment="1"/>
    <xf numFmtId="0" fontId="88" fillId="24" borderId="0" xfId="66" applyFont="1" applyFill="1" applyBorder="1" applyAlignment="1">
      <alignment horizontal="left" indent="1"/>
    </xf>
    <xf numFmtId="1" fontId="12" fillId="26" borderId="0" xfId="63" applyNumberFormat="1" applyFont="1" applyFill="1" applyBorder="1" applyAlignment="1">
      <alignment horizontal="center" vertical="center" wrapText="1"/>
    </xf>
    <xf numFmtId="0" fontId="14" fillId="33" borderId="19" xfId="63" applyFont="1" applyFill="1" applyBorder="1" applyAlignment="1">
      <alignment horizontal="center" vertical="center"/>
    </xf>
    <xf numFmtId="49" fontId="12" fillId="25" borderId="0" xfId="62" applyNumberFormat="1" applyFont="1" applyFill="1" applyBorder="1" applyAlignment="1"/>
    <xf numFmtId="0" fontId="11" fillId="25" borderId="0" xfId="62" applyFont="1" applyFill="1" applyBorder="1" applyAlignment="1">
      <alignment horizontal="center"/>
    </xf>
    <xf numFmtId="0" fontId="2" fillId="25" borderId="0" xfId="70" applyFill="1"/>
    <xf numFmtId="0" fontId="2" fillId="25" borderId="18" xfId="70" applyFill="1" applyBorder="1" applyAlignment="1">
      <alignment horizontal="left"/>
    </xf>
    <xf numFmtId="0" fontId="3" fillId="25" borderId="18" xfId="70" applyFont="1" applyFill="1" applyBorder="1"/>
    <xf numFmtId="0" fontId="3" fillId="0" borderId="18" xfId="70" applyFont="1" applyBorder="1"/>
    <xf numFmtId="0" fontId="2" fillId="25" borderId="18" xfId="70" applyFill="1" applyBorder="1"/>
    <xf numFmtId="0" fontId="2" fillId="0" borderId="0" xfId="70"/>
    <xf numFmtId="0" fontId="8" fillId="25" borderId="0" xfId="70" applyFont="1" applyFill="1" applyBorder="1" applyAlignment="1">
      <alignment horizontal="left"/>
    </xf>
    <xf numFmtId="0" fontId="3" fillId="25" borderId="0" xfId="70" applyFont="1" applyFill="1" applyBorder="1"/>
    <xf numFmtId="0" fontId="12" fillId="25" borderId="0" xfId="70" applyFont="1" applyFill="1" applyBorder="1"/>
    <xf numFmtId="0" fontId="2" fillId="25" borderId="21" xfId="70" applyFill="1" applyBorder="1"/>
    <xf numFmtId="0" fontId="2" fillId="25" borderId="0" xfId="70" applyFill="1" applyBorder="1"/>
    <xf numFmtId="0" fontId="5" fillId="25" borderId="19" xfId="70" applyFont="1" applyFill="1" applyBorder="1"/>
    <xf numFmtId="0" fontId="2" fillId="25" borderId="0" xfId="70" applyFill="1" applyAlignment="1">
      <alignment vertical="center"/>
    </xf>
    <xf numFmtId="0" fontId="2" fillId="25" borderId="0" xfId="70" applyFill="1" applyBorder="1" applyAlignment="1">
      <alignment vertical="center"/>
    </xf>
    <xf numFmtId="0" fontId="2" fillId="0" borderId="0" xfId="70" applyAlignment="1">
      <alignment vertical="center"/>
    </xf>
    <xf numFmtId="0" fontId="10" fillId="25" borderId="0" xfId="70" applyFont="1" applyFill="1" applyBorder="1"/>
    <xf numFmtId="0" fontId="3" fillId="0" borderId="0" xfId="70" applyFont="1"/>
    <xf numFmtId="0" fontId="11" fillId="25" borderId="0" xfId="70" applyFont="1" applyFill="1" applyBorder="1" applyAlignment="1"/>
    <xf numFmtId="0" fontId="11" fillId="25" borderId="0" xfId="70" applyFont="1" applyFill="1" applyBorder="1" applyAlignment="1">
      <alignment horizontal="center"/>
    </xf>
    <xf numFmtId="0" fontId="10" fillId="25" borderId="0" xfId="70" applyFont="1" applyFill="1" applyBorder="1" applyAlignment="1">
      <alignment vertical="center"/>
    </xf>
    <xf numFmtId="0" fontId="30" fillId="25" borderId="0" xfId="70" applyFont="1" applyFill="1"/>
    <xf numFmtId="0" fontId="30" fillId="25" borderId="0" xfId="70" applyFont="1" applyFill="1" applyBorder="1"/>
    <xf numFmtId="3" fontId="33" fillId="25" borderId="0" xfId="70" applyNumberFormat="1" applyFont="1" applyFill="1" applyBorder="1" applyAlignment="1">
      <alignment horizontal="right"/>
    </xf>
    <xf numFmtId="0" fontId="30" fillId="0" borderId="0" xfId="70" applyFont="1"/>
    <xf numFmtId="0" fontId="11" fillId="25" borderId="0" xfId="70" applyFont="1" applyFill="1" applyBorder="1"/>
    <xf numFmtId="0" fontId="12" fillId="25" borderId="0" xfId="70" applyFont="1" applyFill="1" applyBorder="1" applyAlignment="1">
      <alignment horizontal="left" indent="2"/>
    </xf>
    <xf numFmtId="3" fontId="12" fillId="26" borderId="0" xfId="70" applyNumberFormat="1" applyFont="1" applyFill="1"/>
    <xf numFmtId="0" fontId="12" fillId="25" borderId="0" xfId="70" applyFont="1" applyFill="1" applyBorder="1" applyAlignment="1">
      <alignment horizontal="right"/>
    </xf>
    <xf numFmtId="0" fontId="32" fillId="25" borderId="19" xfId="70" applyFont="1" applyFill="1" applyBorder="1"/>
    <xf numFmtId="0" fontId="12" fillId="26" borderId="0" xfId="70" applyFont="1" applyFill="1" applyBorder="1"/>
    <xf numFmtId="0" fontId="2" fillId="0" borderId="0" xfId="70" applyFill="1"/>
    <xf numFmtId="0" fontId="2" fillId="25" borderId="0" xfId="70" applyFill="1" applyAlignment="1">
      <alignment vertical="top"/>
    </xf>
    <xf numFmtId="0" fontId="2" fillId="25" borderId="0" xfId="70" applyFill="1" applyBorder="1" applyAlignment="1">
      <alignment vertical="top"/>
    </xf>
    <xf numFmtId="0" fontId="5" fillId="25" borderId="19" xfId="70" applyFont="1" applyFill="1" applyBorder="1" applyAlignment="1">
      <alignment vertical="top"/>
    </xf>
    <xf numFmtId="0" fontId="53" fillId="25" borderId="0" xfId="70" applyFont="1" applyFill="1" applyBorder="1" applyAlignment="1">
      <alignment vertical="top" wrapText="1"/>
    </xf>
    <xf numFmtId="0" fontId="2" fillId="0" borderId="0" xfId="70" applyAlignment="1">
      <alignment vertical="top"/>
    </xf>
    <xf numFmtId="0" fontId="53" fillId="25" borderId="0" xfId="70" applyFont="1" applyFill="1" applyBorder="1" applyAlignment="1">
      <alignment wrapText="1"/>
    </xf>
    <xf numFmtId="0" fontId="11" fillId="25" borderId="0" xfId="70" applyFont="1" applyFill="1" applyBorder="1" applyAlignment="1">
      <alignment horizontal="right"/>
    </xf>
    <xf numFmtId="0" fontId="2" fillId="25" borderId="0" xfId="70" applyFill="1" applyAlignment="1"/>
    <xf numFmtId="0" fontId="2" fillId="25" borderId="0" xfId="70" applyFill="1" applyBorder="1" applyAlignment="1"/>
    <xf numFmtId="3" fontId="88" fillId="26" borderId="0" xfId="70" applyNumberFormat="1" applyFont="1" applyFill="1" applyBorder="1" applyAlignment="1">
      <alignment horizontal="right"/>
    </xf>
    <xf numFmtId="0" fontId="5" fillId="25" borderId="19" xfId="70" applyFont="1" applyFill="1" applyBorder="1" applyAlignment="1"/>
    <xf numFmtId="0" fontId="2" fillId="0" borderId="0" xfId="70" applyAlignment="1"/>
    <xf numFmtId="0" fontId="5" fillId="25" borderId="19" xfId="70" applyFont="1" applyFill="1" applyBorder="1" applyAlignment="1">
      <alignment vertical="center"/>
    </xf>
    <xf numFmtId="3" fontId="124" fillId="26" borderId="0" xfId="70" applyNumberFormat="1" applyFont="1" applyFill="1" applyBorder="1" applyAlignment="1">
      <alignment horizontal="right"/>
    </xf>
    <xf numFmtId="4" fontId="12" fillId="26" borderId="0" xfId="70" applyNumberFormat="1" applyFont="1" applyFill="1" applyBorder="1" applyAlignment="1">
      <alignment horizontal="right"/>
    </xf>
    <xf numFmtId="0" fontId="10" fillId="26" borderId="0" xfId="70" applyFont="1" applyFill="1" applyBorder="1"/>
    <xf numFmtId="0" fontId="11" fillId="26" borderId="0" xfId="70" applyFont="1" applyFill="1" applyBorder="1" applyAlignment="1">
      <alignment horizontal="right"/>
    </xf>
    <xf numFmtId="0" fontId="29" fillId="25" borderId="0" xfId="70" applyFont="1" applyFill="1" applyBorder="1" applyAlignment="1">
      <alignment vertical="center"/>
    </xf>
    <xf numFmtId="0" fontId="91" fillId="25" borderId="0" xfId="70" applyFont="1" applyFill="1" applyBorder="1" applyAlignment="1">
      <alignment horizontal="left" vertical="center"/>
    </xf>
    <xf numFmtId="0" fontId="14" fillId="40" borderId="19" xfId="70" applyFont="1" applyFill="1" applyBorder="1" applyAlignment="1">
      <alignment horizontal="center" vertical="center"/>
    </xf>
    <xf numFmtId="0" fontId="12" fillId="0" borderId="0" xfId="70" applyFont="1"/>
    <xf numFmtId="0" fontId="2" fillId="0" borderId="0" xfId="62" applyBorder="1"/>
    <xf numFmtId="167" fontId="11" fillId="27" borderId="0" xfId="40" applyNumberFormat="1" applyFont="1" applyFill="1" applyBorder="1" applyAlignment="1">
      <alignment horizontal="right" wrapText="1" indent="2"/>
    </xf>
    <xf numFmtId="164" fontId="12" fillId="27" borderId="0" xfId="40" applyNumberFormat="1" applyFont="1" applyFill="1" applyBorder="1" applyAlignment="1">
      <alignment horizontal="center" wrapText="1"/>
    </xf>
    <xf numFmtId="0" fontId="12" fillId="25" borderId="0" xfId="62" applyNumberFormat="1" applyFont="1" applyFill="1" applyBorder="1" applyAlignment="1">
      <alignment horizontal="right"/>
    </xf>
    <xf numFmtId="0" fontId="16" fillId="24" borderId="0" xfId="40" applyFont="1" applyFill="1" applyBorder="1" applyAlignment="1">
      <alignment horizontal="center" vertical="center" wrapText="1"/>
    </xf>
    <xf numFmtId="0" fontId="16" fillId="24" borderId="0" xfId="40" applyFont="1" applyFill="1" applyBorder="1" applyAlignment="1">
      <alignment horizontal="center" vertical="top" wrapText="1"/>
    </xf>
    <xf numFmtId="0" fontId="16" fillId="0" borderId="0" xfId="40" applyFont="1" applyFill="1" applyBorder="1" applyAlignment="1">
      <alignment horizontal="center" vertical="top" wrapText="1"/>
    </xf>
    <xf numFmtId="0" fontId="2" fillId="26" borderId="0" xfId="71" applyFill="1" applyBorder="1"/>
    <xf numFmtId="0" fontId="2" fillId="25" borderId="21" xfId="72" applyFill="1" applyBorder="1"/>
    <xf numFmtId="0" fontId="2" fillId="25" borderId="0" xfId="72" applyFill="1" applyBorder="1"/>
    <xf numFmtId="0" fontId="2" fillId="25" borderId="19" xfId="72" applyFill="1" applyBorder="1"/>
    <xf numFmtId="0" fontId="5" fillId="25" borderId="19" xfId="72" applyFont="1" applyFill="1" applyBorder="1"/>
    <xf numFmtId="0" fontId="5" fillId="25" borderId="0" xfId="72" applyFont="1" applyFill="1" applyBorder="1"/>
    <xf numFmtId="0" fontId="57" fillId="25" borderId="0" xfId="62" applyFont="1" applyFill="1" applyAlignment="1">
      <alignment vertical="center"/>
    </xf>
    <xf numFmtId="0" fontId="57" fillId="25" borderId="0" xfId="62" applyFont="1" applyFill="1" applyBorder="1" applyAlignment="1">
      <alignment vertical="center"/>
    </xf>
    <xf numFmtId="0" fontId="5" fillId="25" borderId="19" xfId="72" applyFont="1" applyFill="1" applyBorder="1" applyAlignment="1">
      <alignment vertical="center"/>
    </xf>
    <xf numFmtId="0" fontId="57" fillId="0" borderId="0" xfId="62" applyFont="1" applyAlignment="1">
      <alignment vertical="center"/>
    </xf>
    <xf numFmtId="3" fontId="5" fillId="25" borderId="0" xfId="72" applyNumberFormat="1" applyFont="1" applyFill="1" applyBorder="1"/>
    <xf numFmtId="0" fontId="14" fillId="0" borderId="0" xfId="71" applyFont="1" applyFill="1" applyBorder="1" applyAlignment="1">
      <alignment horizontal="center" vertical="center"/>
    </xf>
    <xf numFmtId="0" fontId="3" fillId="0" borderId="0" xfId="73" applyFont="1"/>
    <xf numFmtId="0" fontId="3" fillId="0" borderId="0" xfId="73" applyFont="1" applyAlignment="1">
      <alignment horizontal="right"/>
    </xf>
    <xf numFmtId="0" fontId="2" fillId="0" borderId="0" xfId="73" applyFont="1"/>
    <xf numFmtId="0" fontId="57" fillId="0" borderId="0" xfId="70" applyFont="1"/>
    <xf numFmtId="0" fontId="2" fillId="25" borderId="22" xfId="70" applyFill="1" applyBorder="1"/>
    <xf numFmtId="0" fontId="11" fillId="26" borderId="11" xfId="70" applyFont="1" applyFill="1" applyBorder="1" applyAlignment="1">
      <alignment horizontal="center"/>
    </xf>
    <xf numFmtId="0" fontId="2" fillId="26" borderId="0" xfId="70" applyFill="1" applyBorder="1"/>
    <xf numFmtId="0" fontId="11" fillId="24" borderId="0" xfId="40" applyFont="1" applyFill="1" applyBorder="1" applyAlignment="1">
      <alignment vertical="center"/>
    </xf>
    <xf numFmtId="164" fontId="16" fillId="25" borderId="0" xfId="40" applyNumberFormat="1" applyFont="1" applyFill="1" applyBorder="1" applyAlignment="1">
      <alignment horizontal="right" vertical="center" wrapText="1"/>
    </xf>
    <xf numFmtId="164" fontId="16" fillId="26" borderId="0" xfId="40" applyNumberFormat="1" applyFont="1" applyFill="1" applyBorder="1" applyAlignment="1">
      <alignment horizontal="right" vertical="center" wrapText="1"/>
    </xf>
    <xf numFmtId="0" fontId="11" fillId="24" borderId="0" xfId="40" applyFont="1" applyFill="1" applyBorder="1" applyAlignment="1">
      <alignment horizontal="justify" vertical="center"/>
    </xf>
    <xf numFmtId="0" fontId="89" fillId="25" borderId="0" xfId="70" applyFont="1" applyFill="1" applyBorder="1"/>
    <xf numFmtId="3" fontId="2" fillId="0" borderId="0" xfId="70" applyNumberFormat="1"/>
    <xf numFmtId="165" fontId="2" fillId="0" borderId="0" xfId="70" applyNumberFormat="1"/>
    <xf numFmtId="0" fontId="11" fillId="27" borderId="0" xfId="40" applyFont="1" applyFill="1" applyBorder="1" applyAlignment="1">
      <alignment horizontal="left"/>
    </xf>
    <xf numFmtId="0" fontId="13" fillId="25" borderId="0" xfId="70" applyFont="1" applyFill="1" applyBorder="1"/>
    <xf numFmtId="0" fontId="16" fillId="27" borderId="0" xfId="40" applyFont="1" applyFill="1" applyBorder="1" applyAlignment="1">
      <alignment horizontal="left" indent="1"/>
    </xf>
    <xf numFmtId="0" fontId="97" fillId="25" borderId="0" xfId="70" applyFont="1" applyFill="1" applyBorder="1"/>
    <xf numFmtId="0" fontId="11" fillId="26" borderId="0" xfId="70" applyFont="1" applyFill="1" applyBorder="1" applyAlignment="1">
      <alignment horizontal="left"/>
    </xf>
    <xf numFmtId="0" fontId="2" fillId="0" borderId="0" xfId="70" applyBorder="1"/>
    <xf numFmtId="0" fontId="2" fillId="25" borderId="20" xfId="70" applyFill="1" applyBorder="1"/>
    <xf numFmtId="0" fontId="12" fillId="27" borderId="0" xfId="40" applyFont="1" applyFill="1" applyBorder="1" applyAlignment="1">
      <alignment horizontal="left"/>
    </xf>
    <xf numFmtId="0" fontId="16" fillId="25" borderId="0" xfId="70" applyFont="1" applyFill="1" applyBorder="1" applyAlignment="1">
      <alignment horizontal="left"/>
    </xf>
    <xf numFmtId="0" fontId="16" fillId="26" borderId="0" xfId="70" applyFont="1" applyFill="1" applyBorder="1" applyAlignment="1">
      <alignment horizontal="right"/>
    </xf>
    <xf numFmtId="167" fontId="102" fillId="25" borderId="0" xfId="40" applyNumberFormat="1" applyFont="1" applyFill="1" applyBorder="1" applyAlignment="1">
      <alignment horizontal="right" wrapText="1"/>
    </xf>
    <xf numFmtId="167" fontId="102" fillId="26" borderId="0" xfId="40" applyNumberFormat="1" applyFont="1" applyFill="1" applyBorder="1" applyAlignment="1">
      <alignment horizontal="right" wrapText="1"/>
    </xf>
    <xf numFmtId="0" fontId="29" fillId="25" borderId="0" xfId="70" applyFont="1" applyFill="1" applyBorder="1"/>
    <xf numFmtId="0" fontId="0" fillId="26" borderId="0" xfId="0" applyFill="1"/>
    <xf numFmtId="167" fontId="3" fillId="26" borderId="0" xfId="0" applyNumberFormat="1" applyFont="1" applyFill="1" applyBorder="1" applyAlignment="1">
      <alignment horizontal="right" indent="3"/>
    </xf>
    <xf numFmtId="167" fontId="8" fillId="26" borderId="0" xfId="0" applyNumberFormat="1" applyFont="1" applyFill="1" applyBorder="1" applyAlignment="1">
      <alignment horizontal="right" indent="3"/>
    </xf>
    <xf numFmtId="167" fontId="116" fillId="26" borderId="0" xfId="0" applyNumberFormat="1" applyFont="1" applyFill="1" applyBorder="1" applyAlignment="1">
      <alignment horizontal="right" indent="3"/>
    </xf>
    <xf numFmtId="0" fontId="14" fillId="32" borderId="55" xfId="52" applyFont="1" applyFill="1" applyBorder="1" applyAlignment="1">
      <alignment horizontal="center" vertical="center"/>
    </xf>
    <xf numFmtId="0" fontId="11" fillId="25" borderId="11" xfId="62" applyFont="1" applyFill="1" applyBorder="1" applyAlignment="1">
      <alignment horizontal="center"/>
    </xf>
    <xf numFmtId="0" fontId="12" fillId="25" borderId="0" xfId="62" applyFont="1" applyFill="1" applyBorder="1" applyAlignment="1">
      <alignment horizontal="left" indent="1"/>
    </xf>
    <xf numFmtId="0" fontId="88" fillId="25" borderId="0" xfId="62" applyFont="1" applyFill="1" applyBorder="1" applyAlignment="1">
      <alignment horizontal="left"/>
    </xf>
    <xf numFmtId="0" fontId="9" fillId="25" borderId="0" xfId="70" applyFont="1" applyFill="1" applyBorder="1" applyAlignment="1">
      <alignment horizontal="right"/>
    </xf>
    <xf numFmtId="0" fontId="55" fillId="25" borderId="0" xfId="70" applyFont="1" applyFill="1"/>
    <xf numFmtId="0" fontId="55" fillId="25" borderId="20" xfId="70" applyFont="1" applyFill="1" applyBorder="1"/>
    <xf numFmtId="1" fontId="102" fillId="26" borderId="0" xfId="70" applyNumberFormat="1" applyFont="1" applyFill="1" applyBorder="1" applyAlignment="1">
      <alignment horizontal="right"/>
    </xf>
    <xf numFmtId="0" fontId="55" fillId="25" borderId="0" xfId="70" applyFont="1" applyFill="1" applyBorder="1"/>
    <xf numFmtId="0" fontId="55" fillId="0" borderId="0" xfId="70" applyFont="1"/>
    <xf numFmtId="0" fontId="13" fillId="25" borderId="0" xfId="70" applyFont="1" applyFill="1"/>
    <xf numFmtId="0" fontId="13" fillId="25" borderId="20" xfId="70" applyFont="1" applyFill="1" applyBorder="1"/>
    <xf numFmtId="1" fontId="16" fillId="26" borderId="0" xfId="70" applyNumberFormat="1" applyFont="1" applyFill="1" applyBorder="1" applyAlignment="1">
      <alignment horizontal="right"/>
    </xf>
    <xf numFmtId="0" fontId="13" fillId="0" borderId="0" xfId="70" applyFont="1"/>
    <xf numFmtId="1" fontId="16" fillId="25" borderId="0" xfId="70" applyNumberFormat="1" applyFont="1" applyFill="1" applyBorder="1" applyAlignment="1">
      <alignment horizontal="right"/>
    </xf>
    <xf numFmtId="0" fontId="12" fillId="26" borderId="0" xfId="70" applyFont="1" applyFill="1" applyBorder="1" applyAlignment="1">
      <alignment horizontal="left"/>
    </xf>
    <xf numFmtId="0" fontId="57" fillId="25" borderId="0" xfId="70" applyFont="1" applyFill="1"/>
    <xf numFmtId="0" fontId="92" fillId="25" borderId="20" xfId="70" applyFont="1" applyFill="1" applyBorder="1"/>
    <xf numFmtId="0" fontId="97" fillId="25" borderId="0" xfId="70" applyFont="1" applyFill="1" applyBorder="1" applyAlignment="1">
      <alignment horizontal="left"/>
    </xf>
    <xf numFmtId="0" fontId="29" fillId="25" borderId="0" xfId="70" applyFont="1" applyFill="1"/>
    <xf numFmtId="0" fontId="100" fillId="25" borderId="20" xfId="70" applyFont="1" applyFill="1" applyBorder="1"/>
    <xf numFmtId="3" fontId="102" fillId="26" borderId="0" xfId="70" applyNumberFormat="1" applyFont="1" applyFill="1" applyBorder="1" applyAlignment="1">
      <alignment horizontal="right"/>
    </xf>
    <xf numFmtId="0" fontId="29" fillId="0" borderId="0" xfId="70" applyFont="1"/>
    <xf numFmtId="3" fontId="16" fillId="26" borderId="0" xfId="70" applyNumberFormat="1" applyFont="1" applyFill="1" applyBorder="1" applyAlignment="1">
      <alignment horizontal="right"/>
    </xf>
    <xf numFmtId="3" fontId="5" fillId="25" borderId="0" xfId="70" applyNumberFormat="1" applyFont="1" applyFill="1" applyBorder="1"/>
    <xf numFmtId="0" fontId="89" fillId="25" borderId="20" xfId="70" applyFont="1" applyFill="1" applyBorder="1"/>
    <xf numFmtId="167" fontId="102" fillId="26" borderId="0" xfId="70" applyNumberFormat="1" applyFont="1" applyFill="1" applyBorder="1" applyAlignment="1">
      <alignment horizontal="right"/>
    </xf>
    <xf numFmtId="0" fontId="28" fillId="25" borderId="0" xfId="70" applyFont="1" applyFill="1" applyBorder="1" applyAlignment="1">
      <alignment horizontal="left"/>
    </xf>
    <xf numFmtId="1" fontId="12" fillId="25" borderId="0" xfId="70" applyNumberFormat="1" applyFont="1" applyFill="1" applyBorder="1" applyAlignment="1">
      <alignment horizontal="left" indent="1"/>
    </xf>
    <xf numFmtId="1" fontId="12" fillId="28" borderId="0" xfId="70" applyNumberFormat="1" applyFont="1" applyFill="1" applyBorder="1" applyAlignment="1">
      <alignment horizontal="left" indent="1"/>
    </xf>
    <xf numFmtId="165" fontId="16" fillId="26" borderId="0" xfId="70" applyNumberFormat="1" applyFont="1" applyFill="1" applyBorder="1" applyAlignment="1">
      <alignment horizontal="right"/>
    </xf>
    <xf numFmtId="49" fontId="97" fillId="25" borderId="34" xfId="70" applyNumberFormat="1" applyFont="1" applyFill="1" applyBorder="1" applyAlignment="1">
      <alignment horizontal="left" vertical="center" indent="1"/>
    </xf>
    <xf numFmtId="0" fontId="2" fillId="0" borderId="37" xfId="70" applyBorder="1"/>
    <xf numFmtId="0" fontId="54" fillId="25" borderId="37" xfId="70" applyFont="1" applyFill="1" applyBorder="1" applyAlignment="1">
      <alignment horizontal="right"/>
    </xf>
    <xf numFmtId="0" fontId="54" fillId="25" borderId="35" xfId="70" applyFont="1" applyFill="1" applyBorder="1" applyAlignment="1">
      <alignment horizontal="right"/>
    </xf>
    <xf numFmtId="49" fontId="97" fillId="25" borderId="0" xfId="70" applyNumberFormat="1" applyFont="1" applyFill="1" applyBorder="1" applyAlignment="1">
      <alignment horizontal="left" vertical="center" indent="1"/>
    </xf>
    <xf numFmtId="0" fontId="52" fillId="25" borderId="0" xfId="70" applyFont="1" applyFill="1" applyBorder="1"/>
    <xf numFmtId="0" fontId="52" fillId="25" borderId="0" xfId="70" applyFont="1" applyFill="1" applyBorder="1" applyAlignment="1">
      <alignment horizontal="center"/>
    </xf>
    <xf numFmtId="0" fontId="52" fillId="25" borderId="0" xfId="70" applyFont="1" applyFill="1" applyBorder="1" applyAlignment="1">
      <alignment horizontal="right"/>
    </xf>
    <xf numFmtId="0" fontId="52" fillId="25" borderId="11" xfId="70" applyFont="1" applyFill="1" applyBorder="1" applyAlignment="1">
      <alignment horizontal="right"/>
    </xf>
    <xf numFmtId="49" fontId="11" fillId="25" borderId="0" xfId="70" applyNumberFormat="1" applyFont="1" applyFill="1" applyBorder="1" applyAlignment="1">
      <alignment horizontal="center" vertical="center" wrapText="1"/>
    </xf>
    <xf numFmtId="3" fontId="12" fillId="25" borderId="0" xfId="70" applyNumberFormat="1" applyFont="1" applyFill="1" applyBorder="1" applyAlignment="1">
      <alignment horizontal="center"/>
    </xf>
    <xf numFmtId="0" fontId="11" fillId="25" borderId="0" xfId="70" applyFont="1" applyFill="1" applyBorder="1" applyAlignment="1">
      <alignment horizontal="center" vertical="center" wrapText="1"/>
    </xf>
    <xf numFmtId="0" fontId="11" fillId="25" borderId="0" xfId="70" applyFont="1" applyFill="1" applyBorder="1" applyAlignment="1">
      <alignment horizontal="center" wrapText="1"/>
    </xf>
    <xf numFmtId="0" fontId="29" fillId="25" borderId="0" xfId="70" applyFont="1" applyFill="1" applyBorder="1" applyAlignment="1"/>
    <xf numFmtId="0" fontId="57" fillId="0" borderId="0" xfId="70" applyFont="1" applyBorder="1"/>
    <xf numFmtId="0" fontId="57" fillId="25" borderId="0" xfId="70" applyFont="1" applyFill="1" applyBorder="1" applyAlignment="1"/>
    <xf numFmtId="0" fontId="104" fillId="25" borderId="0" xfId="70" applyFont="1" applyFill="1" applyBorder="1" applyAlignment="1">
      <alignment horizontal="left" vertical="center"/>
    </xf>
    <xf numFmtId="0" fontId="57" fillId="25" borderId="0" xfId="70" applyFont="1" applyFill="1" applyBorder="1"/>
    <xf numFmtId="0" fontId="2" fillId="26" borderId="20" xfId="70" applyFill="1" applyBorder="1"/>
    <xf numFmtId="0" fontId="16" fillId="26" borderId="0" xfId="70" applyFont="1" applyFill="1" applyBorder="1"/>
    <xf numFmtId="0" fontId="59" fillId="26" borderId="0" xfId="70" applyFont="1" applyFill="1" applyBorder="1" applyAlignment="1"/>
    <xf numFmtId="0" fontId="29" fillId="26" borderId="0" xfId="70" applyFont="1" applyFill="1" applyBorder="1"/>
    <xf numFmtId="0" fontId="16" fillId="26" borderId="0" xfId="70" applyFont="1" applyFill="1" applyBorder="1" applyAlignment="1">
      <alignment horizontal="left" wrapText="1"/>
    </xf>
    <xf numFmtId="0" fontId="5" fillId="26" borderId="0" xfId="70" applyFont="1" applyFill="1" applyBorder="1"/>
    <xf numFmtId="0" fontId="57" fillId="26" borderId="0" xfId="70" applyFont="1" applyFill="1" applyBorder="1"/>
    <xf numFmtId="0" fontId="11" fillId="26" borderId="0" xfId="70" applyFont="1" applyFill="1" applyBorder="1" applyAlignment="1">
      <alignment horizontal="center"/>
    </xf>
    <xf numFmtId="0" fontId="11" fillId="26" borderId="0" xfId="70" applyFont="1" applyFill="1" applyBorder="1" applyAlignment="1"/>
    <xf numFmtId="0" fontId="18" fillId="26" borderId="0" xfId="70" applyFont="1" applyFill="1" applyBorder="1" applyAlignment="1">
      <alignment horizontal="left"/>
    </xf>
    <xf numFmtId="164" fontId="11" fillId="26" borderId="0" xfId="70" applyNumberFormat="1" applyFont="1" applyFill="1" applyBorder="1" applyAlignment="1">
      <alignment horizontal="center"/>
    </xf>
    <xf numFmtId="0" fontId="10" fillId="25" borderId="0" xfId="70" applyFont="1" applyFill="1"/>
    <xf numFmtId="0" fontId="10" fillId="26" borderId="20" xfId="70" applyFont="1" applyFill="1" applyBorder="1"/>
    <xf numFmtId="0" fontId="11" fillId="26" borderId="0" xfId="70" applyFont="1" applyFill="1" applyBorder="1" applyAlignment="1">
      <alignment horizontal="left" indent="1"/>
    </xf>
    <xf numFmtId="165" fontId="16" fillId="26" borderId="0" xfId="70" applyNumberFormat="1" applyFont="1" applyFill="1" applyBorder="1" applyAlignment="1">
      <alignment horizontal="center"/>
    </xf>
    <xf numFmtId="0" fontId="10" fillId="0" borderId="0" xfId="70" applyFont="1"/>
    <xf numFmtId="167" fontId="16" fillId="26" borderId="0" xfId="70" applyNumberFormat="1" applyFont="1" applyFill="1" applyBorder="1" applyAlignment="1">
      <alignment horizontal="center"/>
    </xf>
    <xf numFmtId="165" fontId="10" fillId="0" borderId="0" xfId="70" applyNumberFormat="1" applyFont="1"/>
    <xf numFmtId="167" fontId="12" fillId="26" borderId="0" xfId="70" applyNumberFormat="1" applyFont="1" applyFill="1" applyBorder="1" applyAlignment="1">
      <alignment horizontal="center"/>
    </xf>
    <xf numFmtId="165" fontId="9" fillId="26" borderId="0" xfId="70" applyNumberFormat="1" applyFont="1" applyFill="1" applyBorder="1" applyAlignment="1">
      <alignment horizontal="center"/>
    </xf>
    <xf numFmtId="0" fontId="13" fillId="26" borderId="20" xfId="70" applyFont="1" applyFill="1" applyBorder="1"/>
    <xf numFmtId="0" fontId="12" fillId="26" borderId="20" xfId="70" applyFont="1" applyFill="1" applyBorder="1"/>
    <xf numFmtId="0" fontId="3" fillId="26" borderId="0" xfId="70" applyFont="1" applyFill="1" applyBorder="1" applyAlignment="1">
      <alignment horizontal="center" wrapText="1"/>
    </xf>
    <xf numFmtId="0" fontId="3" fillId="26" borderId="0" xfId="70" applyFont="1" applyFill="1" applyBorder="1"/>
    <xf numFmtId="0" fontId="9" fillId="26" borderId="0" xfId="70" applyFont="1" applyFill="1" applyBorder="1" applyAlignment="1">
      <alignment horizontal="left" indent="1"/>
    </xf>
    <xf numFmtId="0" fontId="3" fillId="26" borderId="20" xfId="70" applyFont="1" applyFill="1" applyBorder="1"/>
    <xf numFmtId="0" fontId="104" fillId="26" borderId="0" xfId="70" applyFont="1" applyFill="1" applyBorder="1" applyAlignment="1">
      <alignment horizontal="left"/>
    </xf>
    <xf numFmtId="49" fontId="12" fillId="25" borderId="0" xfId="70" applyNumberFormat="1" applyFont="1" applyFill="1" applyBorder="1" applyAlignment="1">
      <alignment horizontal="right"/>
    </xf>
    <xf numFmtId="0" fontId="14" fillId="25" borderId="0" xfId="70" applyFont="1" applyFill="1" applyBorder="1" applyAlignment="1">
      <alignment horizontal="center" vertical="center"/>
    </xf>
    <xf numFmtId="0" fontId="2" fillId="0" borderId="0" xfId="70" applyFill="1" applyBorder="1"/>
    <xf numFmtId="0" fontId="12" fillId="0" borderId="0" xfId="70" applyFont="1" applyFill="1" applyBorder="1" applyAlignment="1">
      <alignment horizontal="left"/>
    </xf>
    <xf numFmtId="0" fontId="9" fillId="25" borderId="23" xfId="70" applyFont="1" applyFill="1" applyBorder="1" applyAlignment="1">
      <alignment horizontal="left"/>
    </xf>
    <xf numFmtId="0" fontId="9" fillId="25" borderId="22" xfId="70" applyFont="1" applyFill="1" applyBorder="1" applyAlignment="1">
      <alignment horizontal="left"/>
    </xf>
    <xf numFmtId="0" fontId="5" fillId="25" borderId="0" xfId="70" applyFont="1" applyFill="1" applyBorder="1"/>
    <xf numFmtId="3" fontId="100" fillId="25" borderId="0" xfId="63" applyNumberFormat="1" applyFont="1" applyFill="1" applyBorder="1" applyAlignment="1"/>
    <xf numFmtId="1" fontId="11" fillId="26" borderId="12" xfId="63" applyNumberFormat="1" applyFont="1" applyFill="1" applyBorder="1" applyAlignment="1">
      <alignment horizontal="center" vertical="center"/>
    </xf>
    <xf numFmtId="0" fontId="73" fillId="25" borderId="0" xfId="0" applyFont="1" applyFill="1" applyBorder="1"/>
    <xf numFmtId="0" fontId="68" fillId="25" borderId="0" xfId="0" applyFont="1" applyFill="1" applyBorder="1"/>
    <xf numFmtId="0" fontId="68" fillId="0" borderId="0" xfId="0" applyFont="1"/>
    <xf numFmtId="0" fontId="72" fillId="25" borderId="0" xfId="0" applyFont="1" applyFill="1" applyBorder="1"/>
    <xf numFmtId="0" fontId="69" fillId="25" borderId="0" xfId="0" applyFont="1" applyFill="1"/>
    <xf numFmtId="0" fontId="69" fillId="0" borderId="0" xfId="0" applyFont="1"/>
    <xf numFmtId="0" fontId="49" fillId="25" borderId="0" xfId="0" applyFont="1" applyFill="1" applyBorder="1"/>
    <xf numFmtId="0" fontId="6" fillId="25" borderId="0" xfId="0" applyFont="1" applyFill="1" applyBorder="1"/>
    <xf numFmtId="0" fontId="49" fillId="25" borderId="0" xfId="0" applyFont="1" applyFill="1"/>
    <xf numFmtId="0" fontId="49" fillId="0" borderId="0" xfId="0" applyFont="1"/>
    <xf numFmtId="164" fontId="11" fillId="25" borderId="0" xfId="0" applyNumberFormat="1" applyFont="1" applyFill="1" applyBorder="1" applyAlignment="1">
      <alignment horizontal="center"/>
    </xf>
    <xf numFmtId="0" fontId="90" fillId="25" borderId="0" xfId="0" applyFont="1" applyFill="1" applyBorder="1"/>
    <xf numFmtId="164" fontId="88" fillId="25" borderId="0" xfId="0" applyNumberFormat="1" applyFont="1" applyFill="1" applyBorder="1" applyAlignment="1">
      <alignment horizontal="center"/>
    </xf>
    <xf numFmtId="0" fontId="88" fillId="25" borderId="0" xfId="0" applyFont="1" applyFill="1" applyBorder="1" applyAlignment="1">
      <alignment horizontal="right"/>
    </xf>
    <xf numFmtId="0" fontId="94" fillId="25" borderId="0" xfId="0" applyFont="1" applyFill="1" applyBorder="1" applyAlignment="1">
      <alignment horizontal="left" vertical="center"/>
    </xf>
    <xf numFmtId="0" fontId="16" fillId="25" borderId="22" xfId="0" applyFont="1" applyFill="1" applyBorder="1"/>
    <xf numFmtId="0" fontId="49" fillId="25" borderId="22" xfId="0" applyFont="1" applyFill="1" applyBorder="1" applyAlignment="1">
      <alignment horizontal="left"/>
    </xf>
    <xf numFmtId="0" fontId="0" fillId="25" borderId="22" xfId="0" applyFill="1" applyBorder="1"/>
    <xf numFmtId="0" fontId="0" fillId="25" borderId="21" xfId="0" applyFill="1" applyBorder="1"/>
    <xf numFmtId="0" fontId="16" fillId="0" borderId="0" xfId="0" applyFont="1" applyBorder="1" applyAlignment="1"/>
    <xf numFmtId="0" fontId="0" fillId="25" borderId="0" xfId="0" applyFill="1" applyBorder="1" applyAlignment="1">
      <alignment vertical="justify"/>
    </xf>
    <xf numFmtId="0" fontId="5" fillId="25" borderId="19" xfId="0" applyFont="1" applyFill="1" applyBorder="1"/>
    <xf numFmtId="167" fontId="67" fillId="25" borderId="0" xfId="0" applyNumberFormat="1" applyFont="1" applyFill="1" applyBorder="1" applyAlignment="1">
      <alignment horizontal="center"/>
    </xf>
    <xf numFmtId="0" fontId="70" fillId="25" borderId="0" xfId="0" applyFont="1" applyFill="1" applyBorder="1"/>
    <xf numFmtId="0" fontId="88" fillId="25" borderId="0" xfId="0" applyFont="1" applyFill="1" applyBorder="1" applyAlignment="1">
      <alignment vertical="center"/>
    </xf>
    <xf numFmtId="0" fontId="72" fillId="25" borderId="19" xfId="0" applyFont="1" applyFill="1" applyBorder="1"/>
    <xf numFmtId="0" fontId="13" fillId="25" borderId="0" xfId="0" applyFont="1" applyFill="1"/>
    <xf numFmtId="0" fontId="10" fillId="25" borderId="19" xfId="0" applyFont="1" applyFill="1" applyBorder="1"/>
    <xf numFmtId="0" fontId="21" fillId="25" borderId="0" xfId="0" applyFont="1" applyFill="1"/>
    <xf numFmtId="0" fontId="73" fillId="25" borderId="19" xfId="0" applyFont="1" applyFill="1" applyBorder="1"/>
    <xf numFmtId="0" fontId="6" fillId="25" borderId="19" xfId="0" applyFont="1" applyFill="1" applyBorder="1"/>
    <xf numFmtId="165" fontId="12" fillId="25" borderId="0" xfId="0" applyNumberFormat="1" applyFont="1" applyFill="1" applyBorder="1" applyAlignment="1">
      <alignment horizontal="center"/>
    </xf>
    <xf numFmtId="165" fontId="3" fillId="25" borderId="0" xfId="0" applyNumberFormat="1" applyFont="1" applyFill="1" applyBorder="1" applyAlignment="1">
      <alignment horizontal="center"/>
    </xf>
    <xf numFmtId="0" fontId="16" fillId="25" borderId="11" xfId="0" applyFont="1" applyFill="1" applyBorder="1" applyAlignment="1">
      <alignment horizontal="center"/>
    </xf>
    <xf numFmtId="0" fontId="29" fillId="25" borderId="11" xfId="0" applyFont="1" applyFill="1" applyBorder="1" applyAlignment="1">
      <alignment horizontal="center"/>
    </xf>
    <xf numFmtId="0" fontId="12" fillId="25" borderId="0" xfId="0" applyFont="1" applyFill="1" applyBorder="1" applyAlignment="1">
      <alignment horizontal="center"/>
    </xf>
    <xf numFmtId="1" fontId="11" fillId="25" borderId="0" xfId="0" applyNumberFormat="1" applyFont="1" applyFill="1" applyBorder="1" applyAlignment="1">
      <alignment horizontal="center"/>
    </xf>
    <xf numFmtId="169" fontId="12" fillId="25" borderId="0" xfId="0" applyNumberFormat="1" applyFont="1" applyFill="1" applyBorder="1" applyAlignment="1">
      <alignment horizontal="center"/>
    </xf>
    <xf numFmtId="169" fontId="67" fillId="25" borderId="0" xfId="0" applyNumberFormat="1" applyFont="1" applyFill="1" applyBorder="1" applyAlignment="1">
      <alignment horizontal="center"/>
    </xf>
    <xf numFmtId="165" fontId="36" fillId="25" borderId="0" xfId="0" applyNumberFormat="1" applyFont="1" applyFill="1" applyBorder="1" applyAlignment="1">
      <alignment horizontal="center"/>
    </xf>
    <xf numFmtId="165" fontId="16" fillId="25" borderId="0" xfId="0" applyNumberFormat="1" applyFont="1" applyFill="1" applyBorder="1" applyAlignment="1">
      <alignment horizontal="right"/>
    </xf>
    <xf numFmtId="0" fontId="14" fillId="32" borderId="19" xfId="0" applyFont="1" applyFill="1" applyBorder="1" applyAlignment="1">
      <alignment horizontal="center" vertical="center"/>
    </xf>
    <xf numFmtId="0" fontId="16" fillId="0" borderId="0" xfId="0" applyFont="1" applyBorder="1" applyAlignment="1">
      <alignment vertical="center"/>
    </xf>
    <xf numFmtId="0" fontId="0" fillId="25" borderId="0" xfId="0" applyFill="1" applyBorder="1" applyAlignment="1"/>
    <xf numFmtId="165" fontId="67" fillId="25" borderId="0" xfId="0" applyNumberFormat="1" applyFont="1" applyFill="1" applyBorder="1" applyAlignment="1">
      <alignment horizontal="right"/>
    </xf>
    <xf numFmtId="0" fontId="11" fillId="25" borderId="0" xfId="0" applyFont="1" applyFill="1" applyBorder="1" applyAlignment="1">
      <alignment horizontal="center" vertical="distributed"/>
    </xf>
    <xf numFmtId="0" fontId="23" fillId="25" borderId="0" xfId="0" applyFont="1" applyFill="1"/>
    <xf numFmtId="0" fontId="23" fillId="25" borderId="20" xfId="0" applyFont="1" applyFill="1" applyBorder="1"/>
    <xf numFmtId="0" fontId="23" fillId="25" borderId="0" xfId="0" applyFont="1" applyFill="1" applyBorder="1" applyAlignment="1">
      <alignment horizontal="left"/>
    </xf>
    <xf numFmtId="0" fontId="23" fillId="25" borderId="0" xfId="0" applyFont="1" applyFill="1" applyBorder="1"/>
    <xf numFmtId="0" fontId="23" fillId="0" borderId="0" xfId="0" applyFont="1"/>
    <xf numFmtId="0" fontId="13" fillId="25" borderId="20" xfId="0" applyFont="1" applyFill="1" applyBorder="1"/>
    <xf numFmtId="0" fontId="21" fillId="25" borderId="20" xfId="0" applyFont="1" applyFill="1" applyBorder="1"/>
    <xf numFmtId="0" fontId="49" fillId="25" borderId="20" xfId="0" applyFont="1" applyFill="1" applyBorder="1"/>
    <xf numFmtId="0" fontId="77" fillId="25" borderId="0" xfId="0" applyFont="1" applyFill="1"/>
    <xf numFmtId="0" fontId="75" fillId="25" borderId="0" xfId="0" applyFont="1" applyFill="1" applyBorder="1" applyAlignment="1">
      <alignment horizontal="center"/>
    </xf>
    <xf numFmtId="164" fontId="75" fillId="25" borderId="0" xfId="0" applyNumberFormat="1" applyFont="1" applyFill="1" applyBorder="1" applyAlignment="1">
      <alignment horizontal="center"/>
    </xf>
    <xf numFmtId="0" fontId="77" fillId="0" borderId="0" xfId="0" applyFont="1"/>
    <xf numFmtId="0" fontId="0" fillId="26" borderId="0" xfId="0" applyFill="1" applyBorder="1" applyAlignment="1">
      <alignment vertical="justify" wrapText="1"/>
    </xf>
    <xf numFmtId="0" fontId="55" fillId="25" borderId="0" xfId="0" applyFont="1" applyFill="1"/>
    <xf numFmtId="0" fontId="55" fillId="25" borderId="0" xfId="0" applyFont="1" applyFill="1" applyBorder="1"/>
    <xf numFmtId="167" fontId="88" fillId="25" borderId="0" xfId="0" applyNumberFormat="1" applyFont="1" applyFill="1" applyBorder="1" applyAlignment="1">
      <alignment horizontal="right" vertical="center" indent="1"/>
    </xf>
    <xf numFmtId="0" fontId="55" fillId="0" borderId="0" xfId="0" applyFont="1"/>
    <xf numFmtId="2" fontId="16" fillId="26" borderId="0" xfId="0" applyNumberFormat="1" applyFont="1" applyFill="1" applyBorder="1" applyAlignment="1">
      <alignment horizontal="right"/>
    </xf>
    <xf numFmtId="4" fontId="55" fillId="0" borderId="0" xfId="0" applyNumberFormat="1" applyFont="1"/>
    <xf numFmtId="0" fontId="0" fillId="0" borderId="0" xfId="0" applyAlignment="1"/>
    <xf numFmtId="0" fontId="16" fillId="26" borderId="0" xfId="0" applyFont="1" applyFill="1" applyBorder="1" applyAlignment="1">
      <alignment horizontal="right"/>
    </xf>
    <xf numFmtId="164" fontId="16" fillId="25" borderId="0" xfId="0" applyNumberFormat="1" applyFont="1" applyFill="1" applyBorder="1" applyAlignment="1">
      <alignment horizontal="right"/>
    </xf>
    <xf numFmtId="0" fontId="121" fillId="26" borderId="16" xfId="0" applyFont="1" applyFill="1" applyBorder="1" applyAlignment="1">
      <alignment vertical="center"/>
    </xf>
    <xf numFmtId="0" fontId="121" fillId="26" borderId="17" xfId="0" applyFont="1" applyFill="1" applyBorder="1" applyAlignment="1">
      <alignment vertical="center"/>
    </xf>
    <xf numFmtId="0" fontId="11" fillId="26" borderId="11" xfId="0" applyFont="1" applyFill="1" applyBorder="1" applyAlignment="1">
      <alignment horizontal="center"/>
    </xf>
    <xf numFmtId="164" fontId="102" fillId="25" borderId="0" xfId="0" applyNumberFormat="1" applyFont="1" applyFill="1" applyBorder="1" applyAlignment="1">
      <alignment horizontal="right"/>
    </xf>
    <xf numFmtId="164" fontId="102" fillId="26" borderId="0" xfId="0" applyNumberFormat="1" applyFont="1" applyFill="1" applyBorder="1" applyAlignment="1">
      <alignment horizontal="right"/>
    </xf>
    <xf numFmtId="0" fontId="0" fillId="25" borderId="0" xfId="0" applyFill="1" applyAlignment="1"/>
    <xf numFmtId="0" fontId="0" fillId="25" borderId="20" xfId="0" applyFill="1" applyBorder="1" applyAlignment="1"/>
    <xf numFmtId="0" fontId="0" fillId="26" borderId="0" xfId="0" applyFill="1" applyAlignment="1"/>
    <xf numFmtId="0" fontId="5" fillId="25" borderId="0" xfId="0" applyFont="1" applyFill="1" applyBorder="1" applyAlignment="1"/>
    <xf numFmtId="0" fontId="68" fillId="25" borderId="0" xfId="0" applyFont="1" applyFill="1" applyAlignment="1"/>
    <xf numFmtId="0" fontId="68" fillId="25" borderId="20" xfId="0" applyFont="1" applyFill="1" applyBorder="1" applyAlignment="1"/>
    <xf numFmtId="0" fontId="102" fillId="25" borderId="0" xfId="0" applyFont="1" applyFill="1" applyBorder="1" applyAlignment="1"/>
    <xf numFmtId="0" fontId="102" fillId="26" borderId="0" xfId="0" applyFont="1" applyFill="1" applyBorder="1" applyAlignment="1"/>
    <xf numFmtId="0" fontId="90" fillId="25" borderId="0" xfId="0" applyFont="1" applyFill="1" applyBorder="1" applyAlignment="1"/>
    <xf numFmtId="0" fontId="68" fillId="0" borderId="0" xfId="0" applyFont="1" applyAlignment="1"/>
    <xf numFmtId="0" fontId="72" fillId="25" borderId="0" xfId="0" applyFont="1" applyFill="1" applyBorder="1" applyAlignment="1"/>
    <xf numFmtId="0" fontId="0" fillId="26" borderId="20" xfId="0" applyFill="1" applyBorder="1" applyAlignment="1"/>
    <xf numFmtId="0" fontId="50" fillId="25" borderId="0" xfId="0" applyFont="1" applyFill="1" applyBorder="1" applyAlignment="1">
      <alignment vertical="top"/>
    </xf>
    <xf numFmtId="0" fontId="9" fillId="25" borderId="0" xfId="0" applyFont="1" applyFill="1" applyBorder="1"/>
    <xf numFmtId="0" fontId="122" fillId="26" borderId="16" xfId="0" applyFont="1" applyFill="1" applyBorder="1" applyAlignment="1">
      <alignment vertical="center"/>
    </xf>
    <xf numFmtId="0" fontId="122" fillId="26" borderId="17" xfId="0" applyFont="1" applyFill="1" applyBorder="1" applyAlignment="1">
      <alignment vertical="center"/>
    </xf>
    <xf numFmtId="0" fontId="9" fillId="26" borderId="0" xfId="0" applyFont="1" applyFill="1" applyBorder="1"/>
    <xf numFmtId="0" fontId="82" fillId="25" borderId="0" xfId="0" applyFont="1" applyFill="1" applyBorder="1" applyAlignment="1">
      <alignment vertical="center"/>
    </xf>
    <xf numFmtId="0" fontId="56" fillId="25" borderId="0" xfId="0" applyFont="1" applyFill="1" applyBorder="1"/>
    <xf numFmtId="0" fontId="21" fillId="25" borderId="0" xfId="0" applyFont="1" applyFill="1" applyBorder="1"/>
    <xf numFmtId="164" fontId="12" fillId="27" borderId="0" xfId="40" applyNumberFormat="1" applyFont="1" applyFill="1" applyBorder="1" applyAlignment="1">
      <alignment horizontal="center" wrapText="1"/>
    </xf>
    <xf numFmtId="49" fontId="50" fillId="24" borderId="0" xfId="40" applyNumberFormat="1" applyFont="1" applyFill="1" applyBorder="1" applyAlignment="1">
      <alignment horizontal="center" vertical="center" wrapText="1"/>
    </xf>
    <xf numFmtId="167" fontId="12" fillId="26" borderId="0" xfId="62" applyNumberFormat="1" applyFont="1" applyFill="1" applyBorder="1" applyAlignment="1">
      <alignment horizontal="right" indent="1"/>
    </xf>
    <xf numFmtId="49" fontId="12" fillId="25" borderId="12" xfId="70" applyNumberFormat="1" applyFont="1" applyFill="1" applyBorder="1" applyAlignment="1">
      <alignment horizontal="center" vertical="center" wrapText="1"/>
    </xf>
    <xf numFmtId="164" fontId="12" fillId="24" borderId="11" xfId="40" applyNumberFormat="1" applyFont="1" applyFill="1" applyBorder="1" applyAlignment="1">
      <alignment horizontal="center" wrapText="1"/>
    </xf>
    <xf numFmtId="0" fontId="109" fillId="25" borderId="0" xfId="62" applyFont="1" applyFill="1" applyBorder="1" applyAlignment="1">
      <alignment vertical="center"/>
    </xf>
    <xf numFmtId="0" fontId="11" fillId="25" borderId="11" xfId="79" applyFont="1" applyFill="1" applyBorder="1" applyAlignment="1">
      <alignment horizontal="center" vertical="center"/>
    </xf>
    <xf numFmtId="167" fontId="88" fillId="27" borderId="0" xfId="40" applyNumberFormat="1" applyFont="1" applyFill="1" applyBorder="1" applyAlignment="1">
      <alignment horizontal="right" wrapText="1" indent="1"/>
    </xf>
    <xf numFmtId="167" fontId="12" fillId="27" borderId="0" xfId="40" applyNumberFormat="1" applyFont="1" applyFill="1" applyBorder="1" applyAlignment="1">
      <alignment horizontal="right" wrapText="1" indent="1"/>
    </xf>
    <xf numFmtId="165" fontId="88" fillId="27" borderId="0" xfId="58" applyNumberFormat="1" applyFont="1" applyFill="1" applyBorder="1" applyAlignment="1">
      <alignment horizontal="right" wrapText="1" indent="1"/>
    </xf>
    <xf numFmtId="2" fontId="12" fillId="27" borderId="0" xfId="40" applyNumberFormat="1" applyFont="1" applyFill="1" applyBorder="1" applyAlignment="1">
      <alignment horizontal="right" wrapText="1" indent="1"/>
    </xf>
    <xf numFmtId="167" fontId="88" fillId="26" borderId="0" xfId="62" applyNumberFormat="1" applyFont="1" applyFill="1" applyBorder="1" applyAlignment="1">
      <alignment horizontal="right" indent="1"/>
    </xf>
    <xf numFmtId="0" fontId="16" fillId="25" borderId="0" xfId="62" applyFont="1" applyFill="1" applyBorder="1" applyAlignment="1">
      <alignment horizontal="right"/>
    </xf>
    <xf numFmtId="0" fontId="2" fillId="25" borderId="0" xfId="62" applyFill="1" applyBorder="1" applyAlignment="1">
      <alignment vertical="top"/>
    </xf>
    <xf numFmtId="0" fontId="16" fillId="24" borderId="0" xfId="40" applyFont="1" applyFill="1" applyBorder="1" applyAlignment="1">
      <alignment vertical="top"/>
    </xf>
    <xf numFmtId="0" fontId="0" fillId="25" borderId="22" xfId="51" applyFont="1" applyFill="1" applyBorder="1"/>
    <xf numFmtId="0" fontId="5" fillId="25" borderId="0" xfId="51" applyFont="1" applyFill="1" applyBorder="1"/>
    <xf numFmtId="0" fontId="11" fillId="25" borderId="0" xfId="51" applyFont="1" applyFill="1" applyBorder="1" applyAlignment="1">
      <alignment horizontal="center" vertical="center"/>
    </xf>
    <xf numFmtId="49" fontId="11" fillId="25" borderId="0" xfId="51" applyNumberFormat="1" applyFont="1" applyFill="1" applyBorder="1" applyAlignment="1">
      <alignment horizontal="center" vertical="center" wrapText="1"/>
    </xf>
    <xf numFmtId="165" fontId="12" fillId="27" borderId="0" xfId="61" applyNumberFormat="1" applyFont="1" applyFill="1" applyBorder="1" applyAlignment="1">
      <alignment horizontal="center" wrapText="1"/>
    </xf>
    <xf numFmtId="165" fontId="11" fillId="27" borderId="0" xfId="61" applyNumberFormat="1" applyFont="1" applyFill="1" applyBorder="1" applyAlignment="1">
      <alignment horizontal="center" wrapText="1"/>
    </xf>
    <xf numFmtId="165" fontId="129" fillId="27" borderId="0" xfId="61" applyNumberFormat="1" applyFont="1" applyFill="1" applyBorder="1" applyAlignment="1">
      <alignment horizontal="center" wrapText="1"/>
    </xf>
    <xf numFmtId="0" fontId="69" fillId="0" borderId="0" xfId="51" applyFont="1" applyAlignment="1">
      <alignment horizontal="left"/>
    </xf>
    <xf numFmtId="0" fontId="2" fillId="25" borderId="20" xfId="70" applyFill="1" applyBorder="1" applyAlignment="1">
      <alignment vertical="center"/>
    </xf>
    <xf numFmtId="0" fontId="11" fillId="25" borderId="0" xfId="70" applyFont="1" applyFill="1" applyBorder="1" applyAlignment="1">
      <alignment horizontal="center" vertical="center"/>
    </xf>
    <xf numFmtId="0" fontId="11" fillId="25" borderId="0" xfId="70" applyFont="1" applyFill="1" applyBorder="1" applyAlignment="1">
      <alignment vertical="center"/>
    </xf>
    <xf numFmtId="167" fontId="12" fillId="25" borderId="0" xfId="70" applyNumberFormat="1" applyFont="1" applyFill="1" applyBorder="1" applyAlignment="1">
      <alignment horizontal="center"/>
    </xf>
    <xf numFmtId="1" fontId="12" fillId="25" borderId="0" xfId="70" applyNumberFormat="1" applyFont="1" applyFill="1" applyBorder="1" applyAlignment="1">
      <alignment horizontal="center"/>
    </xf>
    <xf numFmtId="0" fontId="89" fillId="0" borderId="0" xfId="63" applyFont="1" applyAlignment="1">
      <alignment horizontal="right"/>
    </xf>
    <xf numFmtId="0" fontId="3" fillId="26" borderId="0" xfId="63" applyFont="1" applyFill="1" applyAlignment="1"/>
    <xf numFmtId="0" fontId="11" fillId="25" borderId="0" xfId="62" applyFont="1" applyFill="1" applyBorder="1" applyAlignment="1">
      <alignment horizontal="left" indent="1"/>
    </xf>
    <xf numFmtId="0" fontId="11" fillId="25" borderId="12" xfId="62" applyFont="1" applyFill="1" applyBorder="1" applyAlignment="1">
      <alignment horizontal="center"/>
    </xf>
    <xf numFmtId="167" fontId="12" fillId="27" borderId="0" xfId="40" applyNumberFormat="1" applyFont="1" applyFill="1" applyBorder="1" applyAlignment="1">
      <alignment horizontal="center" wrapText="1"/>
    </xf>
    <xf numFmtId="0" fontId="12" fillId="25" borderId="0" xfId="70" applyFont="1" applyFill="1" applyBorder="1" applyAlignment="1">
      <alignment horizontal="left"/>
    </xf>
    <xf numFmtId="0" fontId="2" fillId="26" borderId="0" xfId="70" applyFill="1"/>
    <xf numFmtId="0" fontId="88" fillId="25" borderId="0" xfId="70" applyFont="1" applyFill="1" applyBorder="1" applyAlignment="1">
      <alignment horizontal="left"/>
    </xf>
    <xf numFmtId="0" fontId="16" fillId="25" borderId="0" xfId="70" applyFont="1" applyFill="1" applyBorder="1" applyAlignment="1">
      <alignment horizontal="right"/>
    </xf>
    <xf numFmtId="0" fontId="11" fillId="25" borderId="11" xfId="70" applyFont="1" applyFill="1" applyBorder="1" applyAlignment="1">
      <alignment horizontal="center"/>
    </xf>
    <xf numFmtId="167" fontId="12" fillId="27" borderId="0" xfId="40" applyNumberFormat="1" applyFont="1" applyFill="1" applyBorder="1" applyAlignment="1">
      <alignment horizontal="right" wrapText="1" indent="2"/>
    </xf>
    <xf numFmtId="167" fontId="88" fillId="26" borderId="0" xfId="70" applyNumberFormat="1" applyFont="1" applyFill="1" applyBorder="1" applyAlignment="1">
      <alignment horizontal="right" indent="2"/>
    </xf>
    <xf numFmtId="0" fontId="12" fillId="24" borderId="0" xfId="40" applyFont="1" applyFill="1" applyBorder="1" applyAlignment="1">
      <alignment horizontal="left" indent="1"/>
    </xf>
    <xf numFmtId="0" fontId="12" fillId="25" borderId="0" xfId="70" applyFont="1" applyFill="1" applyBorder="1" applyAlignment="1">
      <alignment horizontal="left" indent="1"/>
    </xf>
    <xf numFmtId="0" fontId="9" fillId="25" borderId="0" xfId="70" applyFont="1" applyFill="1" applyBorder="1" applyAlignment="1">
      <alignment horizontal="left"/>
    </xf>
    <xf numFmtId="0" fontId="12" fillId="27" borderId="0" xfId="40" applyFont="1" applyFill="1" applyBorder="1" applyAlignment="1">
      <alignment horizontal="left" vertical="center"/>
    </xf>
    <xf numFmtId="0" fontId="2" fillId="0" borderId="18" xfId="70" applyFill="1" applyBorder="1"/>
    <xf numFmtId="0" fontId="2" fillId="25" borderId="18" xfId="70" applyFill="1" applyBorder="1" applyAlignment="1">
      <alignment horizontal="center"/>
    </xf>
    <xf numFmtId="0" fontId="49" fillId="25" borderId="0" xfId="70" applyFont="1" applyFill="1" applyBorder="1" applyAlignment="1">
      <alignment horizontal="left"/>
    </xf>
    <xf numFmtId="0" fontId="49" fillId="25" borderId="0" xfId="70" applyFont="1" applyFill="1" applyBorder="1" applyAlignment="1">
      <alignment horizontal="center"/>
    </xf>
    <xf numFmtId="0" fontId="2" fillId="25" borderId="0" xfId="70" applyFill="1" applyBorder="1" applyAlignment="1">
      <alignment horizontal="center"/>
    </xf>
    <xf numFmtId="0" fontId="125" fillId="25" borderId="20" xfId="70" applyFont="1" applyFill="1" applyBorder="1"/>
    <xf numFmtId="167" fontId="88" fillId="26" borderId="10" xfId="70" applyNumberFormat="1" applyFont="1" applyFill="1" applyBorder="1" applyAlignment="1">
      <alignment horizontal="right" indent="3"/>
    </xf>
    <xf numFmtId="167" fontId="88" fillId="26" borderId="0" xfId="70" applyNumberFormat="1" applyFont="1" applyFill="1" applyBorder="1" applyAlignment="1"/>
    <xf numFmtId="0" fontId="88" fillId="26" borderId="0" xfId="70" applyFont="1" applyFill="1" applyBorder="1" applyAlignment="1">
      <alignment vertical="center"/>
    </xf>
    <xf numFmtId="167" fontId="2" fillId="25" borderId="0" xfId="70" applyNumberFormat="1" applyFill="1" applyBorder="1"/>
    <xf numFmtId="167" fontId="11" fillId="27" borderId="0" xfId="40" applyNumberFormat="1" applyFont="1" applyFill="1" applyBorder="1" applyAlignment="1">
      <alignment horizontal="right" wrapText="1" indent="3"/>
    </xf>
    <xf numFmtId="0" fontId="11" fillId="26" borderId="0" xfId="70" applyFont="1" applyFill="1" applyBorder="1" applyAlignment="1">
      <alignment vertical="center"/>
    </xf>
    <xf numFmtId="167" fontId="12" fillId="26" borderId="0" xfId="70" applyNumberFormat="1" applyFont="1" applyFill="1" applyBorder="1" applyAlignment="1">
      <alignment horizontal="right" indent="2"/>
    </xf>
    <xf numFmtId="0" fontId="81" fillId="25" borderId="0" xfId="70" applyFont="1" applyFill="1" applyBorder="1"/>
    <xf numFmtId="3" fontId="103" fillId="25" borderId="0" xfId="70" applyNumberFormat="1" applyFont="1" applyFill="1" applyBorder="1" applyAlignment="1">
      <alignment horizontal="left"/>
    </xf>
    <xf numFmtId="0" fontId="10" fillId="25" borderId="0" xfId="70" applyFont="1" applyFill="1" applyBorder="1" applyAlignment="1">
      <alignment horizontal="center"/>
    </xf>
    <xf numFmtId="0" fontId="2" fillId="0" borderId="0" xfId="70" applyAlignment="1">
      <alignment horizontal="center"/>
    </xf>
    <xf numFmtId="0" fontId="2" fillId="26" borderId="0" xfId="70" applyFill="1" applyBorder="1" applyAlignment="1">
      <alignment vertical="center"/>
    </xf>
    <xf numFmtId="0" fontId="2" fillId="26" borderId="0" xfId="70" applyFill="1" applyAlignment="1">
      <alignment horizontal="center" vertical="center"/>
    </xf>
    <xf numFmtId="0" fontId="3" fillId="25" borderId="0" xfId="70" applyFont="1" applyFill="1"/>
    <xf numFmtId="0" fontId="3" fillId="25" borderId="20" xfId="70" applyFont="1" applyFill="1" applyBorder="1"/>
    <xf numFmtId="3" fontId="12" fillId="25" borderId="0" xfId="70" applyNumberFormat="1" applyFont="1" applyFill="1" applyBorder="1" applyAlignment="1"/>
    <xf numFmtId="3" fontId="12" fillId="25" borderId="0" xfId="70" applyNumberFormat="1" applyFont="1" applyFill="1" applyBorder="1" applyAlignment="1">
      <alignment horizontal="right"/>
    </xf>
    <xf numFmtId="0" fontId="3" fillId="25" borderId="0" xfId="70" applyFont="1" applyFill="1" applyAlignment="1">
      <alignment vertical="top"/>
    </xf>
    <xf numFmtId="0" fontId="3" fillId="25" borderId="20" xfId="70" applyFont="1" applyFill="1" applyBorder="1" applyAlignment="1">
      <alignment vertical="top"/>
    </xf>
    <xf numFmtId="0" fontId="3" fillId="25" borderId="0" xfId="70" applyFont="1" applyFill="1" applyBorder="1" applyAlignment="1">
      <alignment vertical="top"/>
    </xf>
    <xf numFmtId="0" fontId="3" fillId="0" borderId="0" xfId="70" applyFont="1" applyAlignment="1">
      <alignment vertical="top"/>
    </xf>
    <xf numFmtId="0" fontId="3" fillId="25" borderId="0" xfId="70" applyFont="1" applyFill="1" applyBorder="1" applyAlignment="1">
      <alignment horizontal="center"/>
    </xf>
    <xf numFmtId="0" fontId="3" fillId="26" borderId="0" xfId="70" applyFont="1" applyFill="1"/>
    <xf numFmtId="1" fontId="12" fillId="25" borderId="0" xfId="70" applyNumberFormat="1" applyFont="1" applyFill="1" applyBorder="1" applyAlignment="1"/>
    <xf numFmtId="0" fontId="5" fillId="25" borderId="0" xfId="70" applyFont="1" applyFill="1" applyBorder="1" applyAlignment="1">
      <alignment vertical="top"/>
    </xf>
    <xf numFmtId="0" fontId="14" fillId="31" borderId="20" xfId="70" applyFont="1" applyFill="1" applyBorder="1" applyAlignment="1">
      <alignment horizontal="center" vertical="center"/>
    </xf>
    <xf numFmtId="0" fontId="3" fillId="25" borderId="0" xfId="70" applyNumberFormat="1" applyFont="1" applyFill="1" applyBorder="1"/>
    <xf numFmtId="0" fontId="2" fillId="0" borderId="0" xfId="70" applyFill="1" applyAlignment="1">
      <alignment vertical="top"/>
    </xf>
    <xf numFmtId="0" fontId="2" fillId="0" borderId="0" xfId="70" applyFill="1" applyBorder="1" applyAlignment="1">
      <alignment vertical="top"/>
    </xf>
    <xf numFmtId="0" fontId="29" fillId="0" borderId="0" xfId="70" applyFont="1" applyFill="1" applyBorder="1"/>
    <xf numFmtId="0" fontId="5" fillId="0" borderId="0" xfId="70" applyFont="1" applyFill="1" applyBorder="1" applyAlignment="1">
      <alignment vertical="top"/>
    </xf>
    <xf numFmtId="0" fontId="13" fillId="0" borderId="0" xfId="70" applyFont="1" applyFill="1" applyBorder="1"/>
    <xf numFmtId="0" fontId="13" fillId="0" borderId="0" xfId="70" applyFont="1" applyFill="1" applyBorder="1" applyAlignment="1">
      <alignment horizontal="center"/>
    </xf>
    <xf numFmtId="49" fontId="12" fillId="0" borderId="0" xfId="70" applyNumberFormat="1" applyFont="1" applyFill="1" applyBorder="1" applyAlignment="1">
      <alignment horizontal="right"/>
    </xf>
    <xf numFmtId="0" fontId="83" fillId="0" borderId="0" xfId="70" applyFont="1"/>
    <xf numFmtId="0" fontId="114" fillId="37" borderId="0" xfId="68" applyFill="1" applyBorder="1" applyAlignment="1" applyProtection="1"/>
    <xf numFmtId="0" fontId="29" fillId="25" borderId="0" xfId="70" applyFont="1" applyFill="1" applyBorder="1" applyAlignment="1">
      <alignment vertical="top"/>
    </xf>
    <xf numFmtId="0" fontId="12" fillId="25" borderId="0" xfId="70" applyFont="1" applyFill="1" applyBorder="1" applyAlignment="1">
      <alignment vertical="top"/>
    </xf>
    <xf numFmtId="1" fontId="12" fillId="25" borderId="0" xfId="70" applyNumberFormat="1" applyFont="1" applyFill="1" applyBorder="1" applyAlignment="1">
      <alignment horizontal="center" vertical="top"/>
    </xf>
    <xf numFmtId="1" fontId="12" fillId="25" borderId="0" xfId="70" applyNumberFormat="1" applyFont="1" applyFill="1" applyBorder="1" applyAlignment="1">
      <alignment vertical="top"/>
    </xf>
    <xf numFmtId="0" fontId="2" fillId="25" borderId="0" xfId="70" applyNumberFormat="1" applyFont="1" applyFill="1" applyBorder="1" applyAlignment="1">
      <alignment vertical="top"/>
    </xf>
    <xf numFmtId="0" fontId="3" fillId="0" borderId="0" xfId="62" applyFont="1" applyAlignment="1">
      <alignment horizontal="right"/>
    </xf>
    <xf numFmtId="0" fontId="16" fillId="25" borderId="0" xfId="62" applyFont="1" applyFill="1" applyBorder="1" applyAlignment="1">
      <alignment horizontal="justify" wrapText="1"/>
    </xf>
    <xf numFmtId="0" fontId="11" fillId="25" borderId="0" xfId="62" applyFont="1" applyFill="1" applyBorder="1" applyAlignment="1">
      <alignment horizontal="left" indent="1"/>
    </xf>
    <xf numFmtId="0" fontId="29" fillId="25" borderId="0" xfId="62" applyFont="1" applyFill="1" applyBorder="1" applyAlignment="1">
      <alignment wrapText="1"/>
    </xf>
    <xf numFmtId="0" fontId="9" fillId="25" borderId="22" xfId="62" applyFont="1" applyFill="1" applyBorder="1" applyAlignment="1">
      <alignment horizontal="left"/>
    </xf>
    <xf numFmtId="3" fontId="57" fillId="0" borderId="0" xfId="62" applyNumberFormat="1" applyFont="1" applyAlignment="1">
      <alignment vertical="center"/>
    </xf>
    <xf numFmtId="1" fontId="2" fillId="0" borderId="0" xfId="70" applyNumberFormat="1"/>
    <xf numFmtId="0" fontId="61" fillId="25" borderId="19" xfId="0" applyFont="1" applyFill="1" applyBorder="1"/>
    <xf numFmtId="0" fontId="5" fillId="25" borderId="19" xfId="0" applyFont="1" applyFill="1" applyBorder="1" applyAlignment="1"/>
    <xf numFmtId="0" fontId="11" fillId="25" borderId="0" xfId="0" applyFont="1" applyFill="1" applyBorder="1" applyAlignment="1">
      <alignment horizontal="center" vertical="center"/>
    </xf>
    <xf numFmtId="0" fontId="13" fillId="0" borderId="0" xfId="0" applyFont="1" applyBorder="1"/>
    <xf numFmtId="0" fontId="76" fillId="25" borderId="0" xfId="0" applyFont="1" applyFill="1" applyBorder="1"/>
    <xf numFmtId="0" fontId="74" fillId="25" borderId="0" xfId="0" applyFont="1" applyFill="1" applyBorder="1" applyAlignment="1">
      <alignment horizontal="center"/>
    </xf>
    <xf numFmtId="0" fontId="3" fillId="0" borderId="0" xfId="0" applyFont="1" applyFill="1"/>
    <xf numFmtId="0" fontId="88" fillId="24" borderId="0" xfId="40" applyFont="1" applyFill="1" applyBorder="1" applyAlignment="1">
      <alignment horizontal="center"/>
    </xf>
    <xf numFmtId="167" fontId="88" fillId="26" borderId="0" xfId="0" applyNumberFormat="1" applyFont="1" applyFill="1" applyBorder="1" applyAlignment="1">
      <alignment horizontal="right"/>
    </xf>
    <xf numFmtId="167" fontId="11" fillId="26" borderId="0" xfId="0" applyNumberFormat="1" applyFont="1" applyFill="1" applyBorder="1" applyAlignment="1">
      <alignment horizontal="right"/>
    </xf>
    <xf numFmtId="167" fontId="12" fillId="26" borderId="0" xfId="0" applyNumberFormat="1" applyFont="1" applyFill="1" applyBorder="1" applyAlignment="1">
      <alignment horizontal="right"/>
    </xf>
    <xf numFmtId="167" fontId="36" fillId="25" borderId="0" xfId="0" applyNumberFormat="1" applyFont="1" applyFill="1" applyBorder="1" applyAlignment="1">
      <alignment horizontal="center"/>
    </xf>
    <xf numFmtId="167" fontId="12" fillId="25" borderId="0" xfId="0" applyNumberFormat="1" applyFont="1" applyFill="1" applyBorder="1" applyAlignment="1">
      <alignment horizontal="right"/>
    </xf>
    <xf numFmtId="167" fontId="12" fillId="25" borderId="0" xfId="0" applyNumberFormat="1" applyFont="1" applyFill="1" applyBorder="1" applyAlignment="1">
      <alignment horizontal="center"/>
    </xf>
    <xf numFmtId="0" fontId="2" fillId="0" borderId="0" xfId="62" applyFill="1" applyBorder="1"/>
    <xf numFmtId="0" fontId="2" fillId="0" borderId="0" xfId="62" applyFill="1" applyBorder="1" applyAlignment="1"/>
    <xf numFmtId="0" fontId="5" fillId="0" borderId="0" xfId="62" applyFont="1" applyAlignment="1">
      <alignment vertical="center"/>
    </xf>
    <xf numFmtId="0" fontId="12" fillId="25" borderId="12" xfId="70" applyFont="1" applyFill="1" applyBorder="1" applyAlignment="1">
      <alignment horizontal="center" vertical="center" wrapText="1"/>
    </xf>
    <xf numFmtId="0" fontId="88" fillId="26" borderId="0" xfId="70" applyFont="1" applyFill="1" applyBorder="1" applyAlignment="1">
      <alignment horizontal="left"/>
    </xf>
    <xf numFmtId="3" fontId="2" fillId="25" borderId="0" xfId="70" applyNumberFormat="1" applyFill="1"/>
    <xf numFmtId="3" fontId="29" fillId="0" borderId="0" xfId="70" applyNumberFormat="1" applyFont="1"/>
    <xf numFmtId="0" fontId="11" fillId="25" borderId="18" xfId="70" applyFont="1" applyFill="1" applyBorder="1" applyAlignment="1"/>
    <xf numFmtId="0" fontId="130" fillId="0" borderId="0" xfId="0" applyFont="1" applyAlignment="1"/>
    <xf numFmtId="0" fontId="11" fillId="26" borderId="12" xfId="63" applyFont="1" applyFill="1" applyBorder="1" applyAlignment="1">
      <alignment horizontal="center" vertical="center"/>
    </xf>
    <xf numFmtId="0" fontId="97" fillId="25" borderId="19" xfId="63" applyFont="1" applyFill="1" applyBorder="1" applyAlignment="1"/>
    <xf numFmtId="0" fontId="52" fillId="27" borderId="0" xfId="40" applyFont="1" applyFill="1" applyBorder="1" applyAlignment="1">
      <alignment horizontal="left"/>
    </xf>
    <xf numFmtId="0" fontId="16" fillId="26" borderId="0" xfId="63" applyFont="1" applyFill="1" applyBorder="1" applyAlignment="1">
      <alignment horizontal="left"/>
    </xf>
    <xf numFmtId="0" fontId="29" fillId="26" borderId="0" xfId="63" applyFont="1" applyFill="1" applyBorder="1"/>
    <xf numFmtId="3" fontId="131" fillId="26" borderId="0" xfId="63" applyNumberFormat="1" applyFont="1" applyFill="1" applyBorder="1" applyAlignment="1">
      <alignment horizontal="center"/>
    </xf>
    <xf numFmtId="3" fontId="131" fillId="26" borderId="0" xfId="63" applyNumberFormat="1" applyFont="1" applyFill="1" applyBorder="1" applyAlignment="1">
      <alignment horizontal="right"/>
    </xf>
    <xf numFmtId="49" fontId="9" fillId="26" borderId="0" xfId="62" applyNumberFormat="1" applyFont="1" applyFill="1" applyBorder="1" applyAlignment="1">
      <alignment horizontal="left" indent="1"/>
    </xf>
    <xf numFmtId="167" fontId="84" fillId="26" borderId="0" xfId="62" applyNumberFormat="1" applyFont="1" applyFill="1" applyBorder="1" applyAlignment="1">
      <alignment horizontal="center"/>
    </xf>
    <xf numFmtId="167" fontId="12" fillId="26" borderId="0" xfId="62" applyNumberFormat="1" applyFont="1" applyFill="1" applyBorder="1" applyAlignment="1">
      <alignment horizontal="center"/>
    </xf>
    <xf numFmtId="164" fontId="63" fillId="26" borderId="0" xfId="40" applyNumberFormat="1" applyFont="1" applyFill="1" applyBorder="1" applyAlignment="1">
      <alignment horizontal="center" wrapText="1"/>
    </xf>
    <xf numFmtId="165" fontId="108" fillId="26" borderId="0" xfId="70" applyNumberFormat="1" applyFont="1" applyFill="1" applyBorder="1"/>
    <xf numFmtId="165" fontId="9" fillId="26" borderId="0" xfId="70" applyNumberFormat="1" applyFont="1" applyFill="1" applyBorder="1" applyAlignment="1">
      <alignment horizontal="right"/>
    </xf>
    <xf numFmtId="0" fontId="9" fillId="26" borderId="0" xfId="62" applyFont="1" applyFill="1" applyBorder="1" applyAlignment="1">
      <alignment horizontal="left" indent="1"/>
    </xf>
    <xf numFmtId="0" fontId="9" fillId="26" borderId="0" xfId="62" applyFont="1" applyFill="1" applyBorder="1" applyAlignment="1"/>
    <xf numFmtId="0" fontId="85" fillId="26" borderId="0" xfId="62" applyFont="1" applyFill="1" applyBorder="1" applyAlignment="1">
      <alignment horizontal="left" indent="1"/>
    </xf>
    <xf numFmtId="0" fontId="9" fillId="26" borderId="36" xfId="62" applyFont="1" applyFill="1" applyBorder="1" applyAlignment="1">
      <alignment horizontal="left" indent="1"/>
    </xf>
    <xf numFmtId="0" fontId="9" fillId="26" borderId="36" xfId="62" applyFont="1" applyFill="1" applyBorder="1" applyAlignment="1"/>
    <xf numFmtId="165" fontId="12" fillId="26" borderId="0" xfId="70" applyNumberFormat="1" applyFont="1" applyFill="1" applyBorder="1" applyAlignment="1">
      <alignment horizontal="center"/>
    </xf>
    <xf numFmtId="0" fontId="16" fillId="25" borderId="0" xfId="0" applyFont="1" applyFill="1" applyBorder="1" applyAlignment="1">
      <alignment horizontal="right"/>
    </xf>
    <xf numFmtId="0" fontId="11" fillId="25" borderId="11" xfId="0" applyFont="1" applyFill="1" applyBorder="1" applyAlignment="1">
      <alignment horizontal="center"/>
    </xf>
    <xf numFmtId="0" fontId="88" fillId="25" borderId="0" xfId="0" applyFont="1" applyFill="1" applyBorder="1" applyAlignment="1">
      <alignment horizontal="left"/>
    </xf>
    <xf numFmtId="0" fontId="16" fillId="25" borderId="0" xfId="0" applyFont="1" applyFill="1" applyBorder="1" applyAlignment="1">
      <alignment vertical="top"/>
    </xf>
    <xf numFmtId="0" fontId="5" fillId="25" borderId="0" xfId="0" applyFont="1" applyFill="1" applyBorder="1"/>
    <xf numFmtId="0" fontId="12" fillId="25" borderId="0" xfId="0" applyFont="1" applyFill="1" applyBorder="1" applyAlignment="1">
      <alignment horizontal="right"/>
    </xf>
    <xf numFmtId="0" fontId="9" fillId="25" borderId="0" xfId="70" applyFont="1" applyFill="1" applyBorder="1" applyAlignment="1">
      <alignment horizontal="left"/>
    </xf>
    <xf numFmtId="0" fontId="10" fillId="25" borderId="0" xfId="0" applyFont="1" applyFill="1" applyBorder="1"/>
    <xf numFmtId="0" fontId="2" fillId="25" borderId="19" xfId="70" applyFill="1" applyBorder="1"/>
    <xf numFmtId="0" fontId="93" fillId="26" borderId="15" xfId="70" applyFont="1" applyFill="1" applyBorder="1" applyAlignment="1">
      <alignment vertical="center"/>
    </xf>
    <xf numFmtId="0" fontId="121" fillId="26" borderId="16" xfId="70" applyFont="1" applyFill="1" applyBorder="1" applyAlignment="1">
      <alignment vertical="center"/>
    </xf>
    <xf numFmtId="0" fontId="121" fillId="26" borderId="17" xfId="70" applyFont="1" applyFill="1" applyBorder="1" applyAlignment="1">
      <alignment vertical="center"/>
    </xf>
    <xf numFmtId="0" fontId="68" fillId="25" borderId="0" xfId="70" applyFont="1" applyFill="1"/>
    <xf numFmtId="0" fontId="68" fillId="25" borderId="0" xfId="70" applyFont="1" applyFill="1" applyBorder="1"/>
    <xf numFmtId="0" fontId="72" fillId="25" borderId="19" xfId="70" applyFont="1" applyFill="1" applyBorder="1"/>
    <xf numFmtId="0" fontId="68" fillId="0" borderId="0" xfId="70" applyFont="1"/>
    <xf numFmtId="0" fontId="69" fillId="0" borderId="0" xfId="70" applyFont="1"/>
    <xf numFmtId="0" fontId="69" fillId="25" borderId="0" xfId="70" applyFont="1" applyFill="1"/>
    <xf numFmtId="0" fontId="69" fillId="25" borderId="0" xfId="70" applyFont="1" applyFill="1" applyBorder="1"/>
    <xf numFmtId="0" fontId="76" fillId="25" borderId="19" xfId="70" applyFont="1" applyFill="1" applyBorder="1"/>
    <xf numFmtId="0" fontId="69" fillId="26" borderId="0" xfId="70" applyFont="1" applyFill="1"/>
    <xf numFmtId="0" fontId="5" fillId="25" borderId="0" xfId="70" applyFont="1" applyFill="1" applyBorder="1" applyAlignment="1">
      <alignment vertical="center"/>
    </xf>
    <xf numFmtId="0" fontId="2" fillId="0" borderId="0" xfId="70" applyBorder="1" applyAlignment="1">
      <alignment vertical="center"/>
    </xf>
    <xf numFmtId="0" fontId="94" fillId="25" borderId="0" xfId="70" applyFont="1" applyFill="1" applyBorder="1" applyAlignment="1">
      <alignment horizontal="left" vertical="center"/>
    </xf>
    <xf numFmtId="0" fontId="14" fillId="32" borderId="19" xfId="70" applyFont="1" applyFill="1" applyBorder="1" applyAlignment="1">
      <alignment horizontal="center" vertical="center"/>
    </xf>
    <xf numFmtId="3" fontId="3" fillId="25" borderId="22" xfId="70" applyNumberFormat="1" applyFont="1" applyFill="1" applyBorder="1" applyAlignment="1">
      <alignment horizontal="center"/>
    </xf>
    <xf numFmtId="0" fontId="3" fillId="25" borderId="22" xfId="70" applyFont="1" applyFill="1" applyBorder="1" applyAlignment="1">
      <alignment horizontal="center"/>
    </xf>
    <xf numFmtId="3" fontId="3" fillId="25" borderId="0" xfId="70" applyNumberFormat="1" applyFont="1" applyFill="1" applyBorder="1" applyAlignment="1">
      <alignment horizontal="center"/>
    </xf>
    <xf numFmtId="0" fontId="15" fillId="26" borderId="16" xfId="70" applyFont="1" applyFill="1" applyBorder="1" applyAlignment="1">
      <alignment vertical="center"/>
    </xf>
    <xf numFmtId="0" fontId="63" fillId="26" borderId="16" xfId="70" applyFont="1" applyFill="1" applyBorder="1" applyAlignment="1">
      <alignment horizontal="center" vertical="center"/>
    </xf>
    <xf numFmtId="0" fontId="63" fillId="26" borderId="17" xfId="70" applyFont="1" applyFill="1" applyBorder="1" applyAlignment="1">
      <alignment horizontal="center" vertical="center"/>
    </xf>
    <xf numFmtId="0" fontId="15" fillId="25" borderId="0" xfId="70" applyFont="1" applyFill="1" applyBorder="1" applyAlignment="1">
      <alignment vertical="center"/>
    </xf>
    <xf numFmtId="0" fontId="63" fillId="25" borderId="0" xfId="70" applyFont="1" applyFill="1" applyBorder="1" applyAlignment="1">
      <alignment horizontal="center" vertical="center"/>
    </xf>
    <xf numFmtId="0" fontId="89" fillId="25" borderId="0" xfId="70" applyFont="1" applyFill="1"/>
    <xf numFmtId="0" fontId="89" fillId="0" borderId="0" xfId="70" applyFont="1"/>
    <xf numFmtId="0" fontId="89" fillId="0" borderId="0" xfId="70" applyFont="1" applyFill="1"/>
    <xf numFmtId="165" fontId="91" fillId="26" borderId="0" xfId="70" applyNumberFormat="1" applyFont="1" applyFill="1" applyBorder="1" applyAlignment="1">
      <alignment horizontal="right" vertical="center"/>
    </xf>
    <xf numFmtId="165" fontId="12" fillId="26" borderId="0" xfId="70" applyNumberFormat="1" applyFont="1" applyFill="1" applyBorder="1" applyAlignment="1">
      <alignment horizontal="right" vertical="center"/>
    </xf>
    <xf numFmtId="165" fontId="3" fillId="25" borderId="0" xfId="70" applyNumberFormat="1" applyFont="1" applyFill="1" applyBorder="1" applyAlignment="1">
      <alignment horizontal="right" vertical="center"/>
    </xf>
    <xf numFmtId="0" fontId="88" fillId="25" borderId="0" xfId="70" applyFont="1" applyFill="1" applyBorder="1" applyAlignment="1">
      <alignment horizontal="center" vertical="center"/>
    </xf>
    <xf numFmtId="165" fontId="91" fillId="25" borderId="0" xfId="70" applyNumberFormat="1" applyFont="1" applyFill="1" applyBorder="1" applyAlignment="1">
      <alignment horizontal="center" vertical="center"/>
    </xf>
    <xf numFmtId="165" fontId="88" fillId="26" borderId="0" xfId="70" applyNumberFormat="1" applyFont="1" applyFill="1" applyBorder="1" applyAlignment="1">
      <alignment horizontal="right" vertical="center" wrapText="1"/>
    </xf>
    <xf numFmtId="0" fontId="92" fillId="25" borderId="0" xfId="70" applyFont="1" applyFill="1" applyAlignment="1">
      <alignment vertical="center"/>
    </xf>
    <xf numFmtId="0" fontId="92" fillId="25" borderId="20" xfId="70" applyFont="1" applyFill="1" applyBorder="1" applyAlignment="1">
      <alignment vertical="center"/>
    </xf>
    <xf numFmtId="0" fontId="92" fillId="0" borderId="0" xfId="70" applyFont="1" applyFill="1" applyBorder="1" applyAlignment="1">
      <alignment vertical="center"/>
    </xf>
    <xf numFmtId="165" fontId="88" fillId="26" borderId="0" xfId="70" applyNumberFormat="1" applyFont="1" applyFill="1" applyBorder="1" applyAlignment="1">
      <alignment horizontal="right" vertical="center"/>
    </xf>
    <xf numFmtId="0" fontId="92" fillId="0" borderId="0" xfId="70" applyFont="1" applyAlignment="1">
      <alignment vertical="center"/>
    </xf>
    <xf numFmtId="0" fontId="92" fillId="0" borderId="0" xfId="70" applyFont="1" applyFill="1" applyAlignment="1">
      <alignment vertical="center"/>
    </xf>
    <xf numFmtId="49" fontId="12" fillId="25" borderId="0" xfId="70" applyNumberFormat="1" applyFont="1" applyFill="1" applyBorder="1" applyAlignment="1">
      <alignment horizontal="left" indent="1"/>
    </xf>
    <xf numFmtId="165" fontId="3" fillId="25" borderId="0" xfId="70" applyNumberFormat="1" applyFont="1" applyFill="1" applyBorder="1" applyAlignment="1">
      <alignment horizontal="center" vertical="center"/>
    </xf>
    <xf numFmtId="49" fontId="91" fillId="25" borderId="0" xfId="70" applyNumberFormat="1" applyFont="1" applyFill="1" applyBorder="1" applyAlignment="1">
      <alignment horizontal="left" indent="1"/>
    </xf>
    <xf numFmtId="0" fontId="88" fillId="0" borderId="0" xfId="70" applyFont="1"/>
    <xf numFmtId="0" fontId="24" fillId="25" borderId="0" xfId="70" applyFont="1" applyFill="1"/>
    <xf numFmtId="0" fontId="24" fillId="25" borderId="20" xfId="70" applyFont="1" applyFill="1" applyBorder="1"/>
    <xf numFmtId="49" fontId="11" fillId="25" borderId="0" xfId="70" applyNumberFormat="1" applyFont="1" applyFill="1" applyBorder="1" applyAlignment="1">
      <alignment horizontal="left" indent="1"/>
    </xf>
    <xf numFmtId="0" fontId="24" fillId="0" borderId="0" xfId="70" applyFont="1"/>
    <xf numFmtId="0" fontId="24" fillId="0" borderId="0" xfId="70" applyFont="1" applyFill="1"/>
    <xf numFmtId="0" fontId="88" fillId="25" borderId="0" xfId="70" applyFont="1" applyFill="1"/>
    <xf numFmtId="0" fontId="88" fillId="25" borderId="20" xfId="70" applyFont="1" applyFill="1" applyBorder="1"/>
    <xf numFmtId="49" fontId="88" fillId="25" borderId="0" xfId="70" applyNumberFormat="1" applyFont="1" applyFill="1" applyBorder="1" applyAlignment="1">
      <alignment horizontal="left" indent="1"/>
    </xf>
    <xf numFmtId="0" fontId="88" fillId="0" borderId="0" xfId="70" applyFont="1" applyFill="1"/>
    <xf numFmtId="0" fontId="68" fillId="25" borderId="20" xfId="70" applyFont="1" applyFill="1" applyBorder="1"/>
    <xf numFmtId="0" fontId="67" fillId="25" borderId="0" xfId="70" applyFont="1" applyFill="1" applyBorder="1" applyAlignment="1">
      <alignment horizontal="left"/>
    </xf>
    <xf numFmtId="0" fontId="67" fillId="25" borderId="0" xfId="70" applyFont="1" applyFill="1" applyBorder="1" applyAlignment="1">
      <alignment horizontal="justify" vertical="center"/>
    </xf>
    <xf numFmtId="165" fontId="67" fillId="25" borderId="0" xfId="70" applyNumberFormat="1" applyFont="1" applyFill="1" applyBorder="1" applyAlignment="1">
      <alignment horizontal="center" vertical="center"/>
    </xf>
    <xf numFmtId="165" fontId="67" fillId="25" borderId="0" xfId="70" applyNumberFormat="1" applyFont="1" applyFill="1" applyBorder="1" applyAlignment="1">
      <alignment horizontal="right" vertical="center" wrapText="1"/>
    </xf>
    <xf numFmtId="0" fontId="14" fillId="32" borderId="20" xfId="70" applyFont="1" applyFill="1" applyBorder="1" applyAlignment="1">
      <alignment horizontal="center" vertical="center"/>
    </xf>
    <xf numFmtId="0" fontId="2" fillId="25" borderId="0" xfId="70" applyFont="1" applyFill="1" applyBorder="1"/>
    <xf numFmtId="49" fontId="3" fillId="25" borderId="0" xfId="70" applyNumberFormat="1" applyFont="1" applyFill="1" applyBorder="1" applyAlignment="1">
      <alignment horizontal="center"/>
    </xf>
    <xf numFmtId="49" fontId="12" fillId="25" borderId="0" xfId="70" applyNumberFormat="1" applyFont="1" applyFill="1" applyBorder="1" applyAlignment="1">
      <alignment horizontal="center"/>
    </xf>
    <xf numFmtId="0" fontId="12" fillId="25" borderId="0" xfId="70" applyNumberFormat="1" applyFont="1" applyFill="1" applyBorder="1" applyAlignment="1">
      <alignment horizontal="center"/>
    </xf>
    <xf numFmtId="0" fontId="2" fillId="0" borderId="0" xfId="70" applyFont="1"/>
    <xf numFmtId="3" fontId="2" fillId="0" borderId="0" xfId="70" applyNumberFormat="1" applyFont="1" applyAlignment="1">
      <alignment horizontal="center"/>
    </xf>
    <xf numFmtId="0" fontId="2" fillId="0" borderId="0" xfId="70" applyFont="1" applyAlignment="1">
      <alignment horizontal="center"/>
    </xf>
    <xf numFmtId="3" fontId="2" fillId="0" borderId="0" xfId="70" applyNumberFormat="1" applyAlignment="1">
      <alignment horizontal="center"/>
    </xf>
    <xf numFmtId="0" fontId="88" fillId="25" borderId="0" xfId="70" applyFont="1" applyFill="1" applyBorder="1" applyAlignment="1">
      <alignment horizontal="left"/>
    </xf>
    <xf numFmtId="0" fontId="3" fillId="0" borderId="0" xfId="70" applyFont="1" applyAlignment="1">
      <alignment horizontal="right"/>
    </xf>
    <xf numFmtId="0" fontId="30" fillId="25" borderId="0" xfId="70" applyFont="1" applyFill="1" applyAlignment="1">
      <alignment vertical="center"/>
    </xf>
    <xf numFmtId="0" fontId="30" fillId="25" borderId="20" xfId="70" applyFont="1" applyFill="1" applyBorder="1" applyAlignment="1">
      <alignment vertical="center"/>
    </xf>
    <xf numFmtId="0" fontId="88" fillId="25" borderId="0" xfId="70" applyFont="1" applyFill="1" applyBorder="1" applyAlignment="1">
      <alignment horizontal="left" vertical="center"/>
    </xf>
    <xf numFmtId="0" fontId="97" fillId="25" borderId="0" xfId="70" applyFont="1" applyFill="1" applyBorder="1" applyAlignment="1">
      <alignment horizontal="left" vertical="center"/>
    </xf>
    <xf numFmtId="0" fontId="30" fillId="0" borderId="0" xfId="70" applyFont="1" applyAlignment="1">
      <alignment vertical="center"/>
    </xf>
    <xf numFmtId="0" fontId="30" fillId="26" borderId="0" xfId="70" applyFont="1" applyFill="1" applyBorder="1" applyAlignment="1">
      <alignment vertical="center"/>
    </xf>
    <xf numFmtId="0" fontId="32" fillId="26" borderId="0" xfId="70" applyFont="1" applyFill="1" applyBorder="1" applyAlignment="1">
      <alignment vertical="center"/>
    </xf>
    <xf numFmtId="0" fontId="30" fillId="0" borderId="0" xfId="70" applyFont="1" applyBorder="1" applyAlignment="1">
      <alignment vertical="center"/>
    </xf>
    <xf numFmtId="164" fontId="2" fillId="26" borderId="0" xfId="70" applyNumberFormat="1" applyFill="1" applyBorder="1"/>
    <xf numFmtId="0" fontId="13" fillId="25" borderId="0" xfId="70" applyFont="1" applyFill="1" applyBorder="1" applyAlignment="1">
      <alignment vertical="center"/>
    </xf>
    <xf numFmtId="0" fontId="4" fillId="25" borderId="0" xfId="70" applyFont="1" applyFill="1" applyBorder="1" applyAlignment="1">
      <alignment vertical="center"/>
    </xf>
    <xf numFmtId="0" fontId="30" fillId="25" borderId="20" xfId="70" applyFont="1" applyFill="1" applyBorder="1"/>
    <xf numFmtId="0" fontId="32" fillId="25" borderId="0" xfId="70" applyFont="1" applyFill="1" applyBorder="1"/>
    <xf numFmtId="3" fontId="12" fillId="25" borderId="0" xfId="70" applyNumberFormat="1" applyFont="1" applyFill="1" applyBorder="1"/>
    <xf numFmtId="0" fontId="9" fillId="25" borderId="0" xfId="70" applyFont="1" applyFill="1" applyAlignment="1"/>
    <xf numFmtId="0" fontId="9" fillId="25" borderId="20" xfId="70" applyFont="1" applyFill="1" applyBorder="1" applyAlignment="1"/>
    <xf numFmtId="0" fontId="9" fillId="25" borderId="0" xfId="70" applyFont="1" applyFill="1" applyBorder="1" applyAlignment="1"/>
    <xf numFmtId="0" fontId="9" fillId="0" borderId="0" xfId="70" applyFont="1" applyAlignment="1"/>
    <xf numFmtId="3" fontId="3" fillId="25" borderId="0" xfId="70" applyNumberFormat="1" applyFont="1" applyFill="1" applyBorder="1"/>
    <xf numFmtId="0" fontId="2" fillId="0" borderId="20" xfId="70" applyBorder="1"/>
    <xf numFmtId="0" fontId="16" fillId="25" borderId="0" xfId="70" applyFont="1" applyFill="1" applyBorder="1" applyAlignment="1">
      <alignment vertical="center"/>
    </xf>
    <xf numFmtId="0" fontId="12" fillId="25" borderId="0" xfId="70" applyFont="1" applyFill="1" applyBorder="1" applyAlignment="1">
      <alignment horizontal="left" vertical="center"/>
    </xf>
    <xf numFmtId="0" fontId="14" fillId="40" borderId="20" xfId="70" applyFont="1" applyFill="1" applyBorder="1" applyAlignment="1">
      <alignment horizontal="center" vertical="center"/>
    </xf>
    <xf numFmtId="0" fontId="21" fillId="0" borderId="0" xfId="70" applyFont="1" applyFill="1"/>
    <xf numFmtId="3" fontId="2" fillId="0" borderId="0" xfId="70" applyNumberFormat="1" applyFill="1"/>
    <xf numFmtId="0" fontId="21" fillId="0" borderId="0" xfId="70" applyFont="1"/>
    <xf numFmtId="0" fontId="11" fillId="24" borderId="0" xfId="40" applyFont="1" applyFill="1" applyBorder="1" applyAlignment="1">
      <alignment horizontal="left" indent="2"/>
    </xf>
    <xf numFmtId="0" fontId="88" fillId="25" borderId="0" xfId="70" applyFont="1" applyFill="1" applyBorder="1" applyAlignment="1">
      <alignment horizontal="left"/>
    </xf>
    <xf numFmtId="0" fontId="12" fillId="25" borderId="0" xfId="70" applyNumberFormat="1" applyFont="1" applyFill="1" applyBorder="1" applyAlignment="1">
      <alignment horizontal="left"/>
    </xf>
    <xf numFmtId="0" fontId="12" fillId="25" borderId="0" xfId="70" applyNumberFormat="1" applyFont="1" applyFill="1" applyBorder="1" applyAlignment="1">
      <alignment horizontal="right"/>
    </xf>
    <xf numFmtId="0" fontId="11" fillId="25" borderId="0" xfId="70" applyFont="1" applyFill="1" applyBorder="1" applyAlignment="1">
      <alignment horizontal="left"/>
    </xf>
    <xf numFmtId="0" fontId="11" fillId="25" borderId="18" xfId="70" applyFont="1" applyFill="1" applyBorder="1" applyAlignment="1">
      <alignment horizontal="right"/>
    </xf>
    <xf numFmtId="0" fontId="9" fillId="25" borderId="22" xfId="62" applyFont="1" applyFill="1" applyBorder="1" applyAlignment="1">
      <alignment horizontal="left"/>
    </xf>
    <xf numFmtId="0" fontId="9" fillId="25" borderId="23" xfId="70" applyFont="1" applyFill="1" applyBorder="1" applyAlignment="1">
      <alignment horizontal="left"/>
    </xf>
    <xf numFmtId="0" fontId="9" fillId="25" borderId="22" xfId="70" applyFont="1" applyFill="1" applyBorder="1" applyAlignment="1">
      <alignment horizontal="left"/>
    </xf>
    <xf numFmtId="0" fontId="97" fillId="26" borderId="0" xfId="70" applyFont="1" applyFill="1" applyBorder="1" applyAlignment="1">
      <alignment horizontal="left"/>
    </xf>
    <xf numFmtId="0" fontId="29" fillId="24" borderId="0" xfId="40" applyFont="1" applyFill="1" applyBorder="1" applyAlignment="1">
      <alignment horizontal="left" vertical="top" wrapText="1"/>
    </xf>
    <xf numFmtId="3" fontId="97" fillId="26" borderId="0" xfId="70" applyNumberFormat="1" applyFont="1" applyFill="1" applyBorder="1" applyAlignment="1">
      <alignment horizontal="left"/>
    </xf>
    <xf numFmtId="0" fontId="16" fillId="24" borderId="19" xfId="61" applyFont="1" applyFill="1" applyBorder="1" applyAlignment="1">
      <alignment horizontal="left" wrapText="1"/>
    </xf>
    <xf numFmtId="49" fontId="12" fillId="25" borderId="0" xfId="70" applyNumberFormat="1" applyFont="1" applyFill="1" applyBorder="1" applyAlignment="1">
      <alignment horizontal="left"/>
    </xf>
    <xf numFmtId="0" fontId="12" fillId="25" borderId="0" xfId="70" applyNumberFormat="1" applyFont="1" applyFill="1" applyBorder="1" applyAlignment="1">
      <alignment horizontal="left"/>
    </xf>
    <xf numFmtId="3" fontId="100" fillId="27" borderId="0" xfId="40" applyNumberFormat="1" applyFont="1" applyFill="1" applyBorder="1" applyAlignment="1">
      <alignment horizontal="right" wrapText="1"/>
    </xf>
    <xf numFmtId="4" fontId="100" fillId="27" borderId="0" xfId="40" applyNumberFormat="1" applyFont="1" applyFill="1" applyBorder="1" applyAlignment="1">
      <alignment horizontal="right" wrapText="1"/>
    </xf>
    <xf numFmtId="3" fontId="2" fillId="0" borderId="0" xfId="70" applyNumberFormat="1" applyFill="1" applyAlignment="1">
      <alignment horizontal="center"/>
    </xf>
    <xf numFmtId="0" fontId="2" fillId="0" borderId="0" xfId="70" applyFont="1" applyFill="1"/>
    <xf numFmtId="3" fontId="11" fillId="26" borderId="0" xfId="40" applyNumberFormat="1" applyFont="1" applyFill="1" applyBorder="1" applyAlignment="1">
      <alignment horizontal="right" wrapText="1"/>
    </xf>
    <xf numFmtId="3" fontId="9" fillId="26" borderId="10" xfId="70" applyNumberFormat="1" applyFont="1" applyFill="1" applyBorder="1" applyAlignment="1">
      <alignment horizontal="center"/>
    </xf>
    <xf numFmtId="3" fontId="2" fillId="26" borderId="0" xfId="70" applyNumberFormat="1" applyFill="1" applyBorder="1" applyAlignment="1">
      <alignment horizontal="center"/>
    </xf>
    <xf numFmtId="164" fontId="88" fillId="26" borderId="0" xfId="40" applyNumberFormat="1" applyFont="1" applyFill="1" applyBorder="1" applyAlignment="1">
      <alignment horizontal="right" indent="1"/>
    </xf>
    <xf numFmtId="0" fontId="89" fillId="26" borderId="0" xfId="70" applyFont="1" applyFill="1"/>
    <xf numFmtId="165" fontId="89" fillId="26" borderId="0" xfId="70" applyNumberFormat="1" applyFont="1" applyFill="1" applyBorder="1" applyAlignment="1">
      <alignment horizontal="center" vertical="center"/>
    </xf>
    <xf numFmtId="165" fontId="2" fillId="26" borderId="0" xfId="70" applyNumberFormat="1" applyFont="1" applyFill="1" applyBorder="1" applyAlignment="1">
      <alignment horizontal="center" vertical="center"/>
    </xf>
    <xf numFmtId="0" fontId="92" fillId="26" borderId="0" xfId="70" applyFont="1" applyFill="1" applyAlignment="1">
      <alignment vertical="center"/>
    </xf>
    <xf numFmtId="165" fontId="24" fillId="26" borderId="0" xfId="70" applyNumberFormat="1" applyFont="1" applyFill="1" applyBorder="1" applyAlignment="1">
      <alignment horizontal="center" vertical="center"/>
    </xf>
    <xf numFmtId="165" fontId="88" fillId="26" borderId="0" xfId="70" applyNumberFormat="1" applyFont="1" applyFill="1" applyBorder="1" applyAlignment="1">
      <alignment horizontal="center" vertical="center"/>
    </xf>
    <xf numFmtId="0" fontId="12" fillId="26" borderId="0" xfId="70" applyNumberFormat="1" applyFont="1" applyFill="1" applyBorder="1" applyAlignment="1">
      <alignment horizontal="right"/>
    </xf>
    <xf numFmtId="164" fontId="16" fillId="46" borderId="0" xfId="40" applyNumberFormat="1" applyFont="1" applyFill="1" applyBorder="1" applyAlignment="1">
      <alignment horizontal="right" wrapText="1"/>
    </xf>
    <xf numFmtId="164" fontId="2" fillId="0" borderId="0" xfId="70" applyNumberFormat="1"/>
    <xf numFmtId="165" fontId="88" fillId="25" borderId="0" xfId="0" applyNumberFormat="1" applyFont="1" applyFill="1" applyBorder="1" applyAlignment="1">
      <alignment horizontal="right" vertical="center"/>
    </xf>
    <xf numFmtId="165" fontId="3" fillId="25" borderId="0" xfId="0" applyNumberFormat="1" applyFont="1" applyFill="1" applyBorder="1" applyAlignment="1">
      <alignment horizontal="right"/>
    </xf>
    <xf numFmtId="164" fontId="12" fillId="24" borderId="59" xfId="40" applyNumberFormat="1" applyFont="1" applyFill="1" applyBorder="1" applyAlignment="1">
      <alignment horizontal="center" wrapText="1"/>
    </xf>
    <xf numFmtId="164" fontId="11" fillId="24" borderId="60" xfId="40" applyNumberFormat="1" applyFont="1" applyFill="1" applyBorder="1" applyAlignment="1">
      <alignment horizontal="center" wrapText="1"/>
    </xf>
    <xf numFmtId="164" fontId="11" fillId="24" borderId="61" xfId="40" applyNumberFormat="1" applyFont="1" applyFill="1" applyBorder="1" applyAlignment="1">
      <alignment horizontal="center" wrapText="1"/>
    </xf>
    <xf numFmtId="0" fontId="11" fillId="25" borderId="63" xfId="70" applyFont="1" applyFill="1" applyBorder="1" applyAlignment="1">
      <alignment horizontal="center"/>
    </xf>
    <xf numFmtId="0" fontId="11" fillId="25" borderId="64" xfId="0" applyFont="1" applyFill="1" applyBorder="1" applyAlignment="1">
      <alignment horizontal="center"/>
    </xf>
    <xf numFmtId="0" fontId="11" fillId="25" borderId="64" xfId="62" applyFont="1" applyFill="1" applyBorder="1" applyAlignment="1">
      <alignment horizontal="center"/>
    </xf>
    <xf numFmtId="0" fontId="11" fillId="25" borderId="65" xfId="62" applyFont="1" applyFill="1" applyBorder="1" applyAlignment="1">
      <alignment horizontal="center"/>
    </xf>
    <xf numFmtId="3" fontId="100" fillId="27" borderId="0" xfId="40" applyNumberFormat="1" applyFont="1" applyFill="1" applyBorder="1" applyAlignment="1">
      <alignment wrapText="1"/>
    </xf>
    <xf numFmtId="4" fontId="100" fillId="27" borderId="0" xfId="40" applyNumberFormat="1" applyFont="1" applyFill="1" applyBorder="1" applyAlignment="1">
      <alignment wrapText="1"/>
    </xf>
    <xf numFmtId="0" fontId="11" fillId="26" borderId="63" xfId="70" applyFont="1" applyFill="1" applyBorder="1" applyAlignment="1">
      <alignment horizontal="center"/>
    </xf>
    <xf numFmtId="0" fontId="11" fillId="26" borderId="63" xfId="0" applyFont="1" applyFill="1" applyBorder="1" applyAlignment="1">
      <alignment horizontal="center"/>
    </xf>
    <xf numFmtId="0" fontId="11" fillId="25" borderId="63" xfId="62" applyFont="1" applyFill="1" applyBorder="1" applyAlignment="1">
      <alignment horizontal="center"/>
    </xf>
    <xf numFmtId="0" fontId="12" fillId="25" borderId="0" xfId="0" applyFont="1" applyFill="1" applyBorder="1" applyAlignment="1">
      <alignment horizontal="left"/>
    </xf>
    <xf numFmtId="0" fontId="16" fillId="25" borderId="0" xfId="0" applyFont="1" applyFill="1" applyBorder="1" applyAlignment="1">
      <alignment horizontal="right"/>
    </xf>
    <xf numFmtId="0" fontId="11" fillId="25" borderId="11" xfId="0" applyFont="1" applyFill="1" applyBorder="1" applyAlignment="1">
      <alignment horizontal="center"/>
    </xf>
    <xf numFmtId="0" fontId="5" fillId="25" borderId="0" xfId="0" applyFont="1" applyFill="1" applyBorder="1"/>
    <xf numFmtId="0" fontId="11" fillId="26" borderId="12" xfId="53" applyFont="1" applyFill="1" applyBorder="1" applyAlignment="1">
      <alignment horizontal="center" vertical="center" wrapText="1"/>
    </xf>
    <xf numFmtId="0" fontId="10" fillId="25" borderId="0" xfId="0" applyFont="1" applyFill="1" applyBorder="1"/>
    <xf numFmtId="0" fontId="24" fillId="26" borderId="0" xfId="62" applyFont="1" applyFill="1" applyBorder="1"/>
    <xf numFmtId="3" fontId="12" fillId="26" borderId="0" xfId="62" applyNumberFormat="1" applyFont="1" applyFill="1" applyBorder="1" applyAlignment="1">
      <alignment horizontal="right" indent="2"/>
    </xf>
    <xf numFmtId="0" fontId="68" fillId="26" borderId="0" xfId="62" applyFont="1" applyFill="1" applyBorder="1" applyAlignment="1"/>
    <xf numFmtId="0" fontId="13" fillId="26" borderId="0" xfId="62" applyFont="1" applyFill="1" applyBorder="1"/>
    <xf numFmtId="0" fontId="12" fillId="26" borderId="0" xfId="0" applyFont="1" applyFill="1" applyBorder="1" applyAlignment="1">
      <alignment horizontal="left"/>
    </xf>
    <xf numFmtId="0" fontId="16" fillId="26" borderId="0" xfId="70" applyFont="1" applyFill="1" applyBorder="1" applyAlignment="1">
      <alignment horizontal="left"/>
    </xf>
    <xf numFmtId="0" fontId="88" fillId="25" borderId="0" xfId="70" applyFont="1" applyFill="1" applyBorder="1" applyAlignment="1"/>
    <xf numFmtId="167" fontId="30" fillId="0" borderId="0" xfId="70" applyNumberFormat="1" applyFont="1" applyBorder="1" applyAlignment="1">
      <alignment vertical="center"/>
    </xf>
    <xf numFmtId="0" fontId="88" fillId="25" borderId="20" xfId="70" applyFont="1" applyFill="1" applyBorder="1" applyAlignment="1">
      <alignment horizontal="left" indent="1"/>
    </xf>
    <xf numFmtId="0" fontId="2" fillId="47" borderId="0" xfId="70" applyFill="1" applyBorder="1"/>
    <xf numFmtId="0" fontId="88" fillId="47" borderId="0" xfId="70" applyFont="1" applyFill="1" applyBorder="1" applyAlignment="1">
      <alignment horizontal="left"/>
    </xf>
    <xf numFmtId="0" fontId="12" fillId="47" borderId="0" xfId="70" applyFont="1" applyFill="1" applyBorder="1"/>
    <xf numFmtId="164" fontId="12" fillId="48" borderId="0" xfId="40" applyNumberFormat="1" applyFont="1" applyFill="1" applyBorder="1" applyAlignment="1">
      <alignment horizontal="center" wrapText="1"/>
    </xf>
    <xf numFmtId="0" fontId="5" fillId="47" borderId="0" xfId="70" applyFont="1" applyFill="1" applyBorder="1"/>
    <xf numFmtId="0" fontId="2" fillId="37" borderId="0" xfId="70" applyFill="1" applyBorder="1"/>
    <xf numFmtId="164" fontId="2" fillId="37" borderId="0" xfId="70" applyNumberFormat="1" applyFill="1" applyBorder="1"/>
    <xf numFmtId="0" fontId="16" fillId="37" borderId="0" xfId="70" applyFont="1" applyFill="1" applyBorder="1" applyAlignment="1">
      <alignment horizontal="right"/>
    </xf>
    <xf numFmtId="0" fontId="5" fillId="37" borderId="0" xfId="70" applyFont="1" applyFill="1" applyBorder="1"/>
    <xf numFmtId="0" fontId="132" fillId="0" borderId="0" xfId="70" applyFont="1" applyBorder="1" applyAlignment="1">
      <alignment vertical="center"/>
    </xf>
    <xf numFmtId="0" fontId="132" fillId="0" borderId="0" xfId="70" applyFont="1" applyBorder="1"/>
    <xf numFmtId="0" fontId="133" fillId="0" borderId="0" xfId="70" applyFont="1" applyBorder="1" applyAlignment="1">
      <alignment wrapText="1"/>
    </xf>
    <xf numFmtId="0" fontId="132" fillId="0" borderId="0" xfId="70" applyFont="1"/>
    <xf numFmtId="167" fontId="132" fillId="0" borderId="0" xfId="70" applyNumberFormat="1" applyFont="1" applyBorder="1" applyAlignment="1">
      <alignment vertical="center"/>
    </xf>
    <xf numFmtId="165" fontId="132" fillId="0" borderId="0" xfId="70" applyNumberFormat="1" applyFont="1" applyBorder="1" applyAlignment="1">
      <alignment vertical="center"/>
    </xf>
    <xf numFmtId="0" fontId="2" fillId="0" borderId="0" xfId="70" applyFill="1" applyAlignment="1">
      <alignment vertical="center"/>
    </xf>
    <xf numFmtId="0" fontId="2" fillId="0" borderId="20" xfId="70" applyFill="1" applyBorder="1" applyAlignment="1">
      <alignment vertical="center"/>
    </xf>
    <xf numFmtId="0" fontId="2" fillId="0" borderId="0" xfId="70" applyFill="1" applyBorder="1" applyAlignment="1">
      <alignment vertical="center"/>
    </xf>
    <xf numFmtId="0" fontId="132" fillId="0" borderId="0" xfId="70" applyFont="1" applyFill="1" applyBorder="1" applyAlignment="1">
      <alignment vertical="center"/>
    </xf>
    <xf numFmtId="0" fontId="2" fillId="26" borderId="0" xfId="70" applyFill="1" applyAlignment="1">
      <alignment vertical="center"/>
    </xf>
    <xf numFmtId="0" fontId="11" fillId="26" borderId="11" xfId="62" applyFont="1" applyFill="1" applyBorder="1" applyAlignment="1">
      <alignment horizontal="center" vertical="center"/>
    </xf>
    <xf numFmtId="0" fontId="30" fillId="0" borderId="0" xfId="70" applyFont="1" applyFill="1"/>
    <xf numFmtId="0" fontId="134" fillId="49" borderId="0" xfId="70" applyFont="1" applyFill="1" applyBorder="1"/>
    <xf numFmtId="0" fontId="134" fillId="49" borderId="0" xfId="70" applyFont="1" applyFill="1" applyBorder="1" applyAlignment="1">
      <alignment vertical="center"/>
    </xf>
    <xf numFmtId="167" fontId="88" fillId="26" borderId="0" xfId="59" applyNumberFormat="1" applyFont="1" applyFill="1" applyBorder="1" applyAlignment="1">
      <alignment horizontal="right"/>
    </xf>
    <xf numFmtId="167" fontId="12" fillId="26" borderId="0" xfId="59" applyNumberFormat="1" applyFont="1" applyFill="1" applyBorder="1" applyAlignment="1">
      <alignment horizontal="right"/>
    </xf>
    <xf numFmtId="167" fontId="88" fillId="25" borderId="0" xfId="59" applyNumberFormat="1" applyFont="1" applyFill="1" applyBorder="1" applyAlignment="1">
      <alignment horizontal="center"/>
    </xf>
    <xf numFmtId="167" fontId="12" fillId="26" borderId="0" xfId="59" applyNumberFormat="1" applyFont="1" applyFill="1" applyBorder="1" applyAlignment="1">
      <alignment horizontal="right" indent="1"/>
    </xf>
    <xf numFmtId="0" fontId="11" fillId="26" borderId="13" xfId="70" applyFont="1" applyFill="1" applyBorder="1" applyAlignment="1"/>
    <xf numFmtId="0" fontId="12" fillId="25" borderId="0" xfId="0" applyNumberFormat="1" applyFont="1" applyFill="1" applyBorder="1" applyAlignment="1">
      <alignment horizontal="left"/>
    </xf>
    <xf numFmtId="0" fontId="12" fillId="25" borderId="0" xfId="0" applyFont="1" applyFill="1" applyBorder="1" applyAlignment="1">
      <alignment horizontal="left"/>
    </xf>
    <xf numFmtId="0" fontId="11" fillId="25" borderId="0" xfId="0" applyFont="1" applyFill="1" applyBorder="1" applyAlignment="1"/>
    <xf numFmtId="0" fontId="16" fillId="25" borderId="0" xfId="0" applyFont="1" applyFill="1" applyBorder="1" applyAlignment="1">
      <alignment horizontal="right"/>
    </xf>
    <xf numFmtId="0" fontId="11" fillId="25" borderId="11" xfId="0" applyFont="1" applyFill="1" applyBorder="1" applyAlignment="1">
      <alignment horizontal="center"/>
    </xf>
    <xf numFmtId="167" fontId="12" fillId="27" borderId="0" xfId="40" applyNumberFormat="1" applyFont="1" applyFill="1" applyBorder="1" applyAlignment="1">
      <alignment horizontal="right" wrapText="1" indent="2"/>
    </xf>
    <xf numFmtId="0" fontId="88" fillId="25" borderId="0" xfId="0" applyFont="1" applyFill="1" applyBorder="1" applyAlignment="1">
      <alignment horizontal="left"/>
    </xf>
    <xf numFmtId="0" fontId="11" fillId="24" borderId="0" xfId="40" applyFont="1" applyFill="1" applyBorder="1" applyAlignment="1">
      <alignment horizontal="left" wrapText="1"/>
    </xf>
    <xf numFmtId="0" fontId="12" fillId="24" borderId="0" xfId="40" applyFont="1" applyFill="1" applyBorder="1" applyAlignment="1">
      <alignment horizontal="left" indent="1"/>
    </xf>
    <xf numFmtId="0" fontId="11" fillId="25" borderId="12" xfId="0" applyFont="1" applyFill="1" applyBorder="1" applyAlignment="1">
      <alignment horizontal="center"/>
    </xf>
    <xf numFmtId="0" fontId="9" fillId="25" borderId="23" xfId="0" applyFont="1" applyFill="1" applyBorder="1" applyAlignment="1">
      <alignment horizontal="left"/>
    </xf>
    <xf numFmtId="0" fontId="9" fillId="25" borderId="22" xfId="0" applyFont="1" applyFill="1" applyBorder="1" applyAlignment="1">
      <alignment horizontal="left"/>
    </xf>
    <xf numFmtId="0" fontId="9" fillId="25" borderId="0" xfId="0" applyFont="1" applyFill="1" applyBorder="1" applyAlignment="1">
      <alignment horizontal="left"/>
    </xf>
    <xf numFmtId="0" fontId="5" fillId="25" borderId="0" xfId="0" applyFont="1" applyFill="1" applyBorder="1"/>
    <xf numFmtId="0" fontId="11" fillId="25" borderId="13" xfId="70" applyFont="1" applyFill="1" applyBorder="1" applyAlignment="1">
      <alignment horizontal="center" vertical="center"/>
    </xf>
    <xf numFmtId="0" fontId="49" fillId="26" borderId="31" xfId="63" applyFont="1" applyFill="1" applyBorder="1" applyAlignment="1">
      <alignment horizontal="left" vertical="center"/>
    </xf>
    <xf numFmtId="0" fontId="49" fillId="26" borderId="32" xfId="63" applyFont="1" applyFill="1" applyBorder="1" applyAlignment="1">
      <alignment horizontal="left" vertical="center"/>
    </xf>
    <xf numFmtId="0" fontId="11" fillId="25" borderId="12" xfId="79" applyFont="1" applyFill="1" applyBorder="1" applyAlignment="1">
      <alignment horizontal="center" vertical="center" wrapText="1"/>
    </xf>
    <xf numFmtId="0" fontId="9" fillId="25" borderId="22" xfId="62" applyFont="1" applyFill="1" applyBorder="1" applyAlignment="1">
      <alignment horizontal="left"/>
    </xf>
    <xf numFmtId="0" fontId="11" fillId="25" borderId="0" xfId="0" applyFont="1" applyFill="1" applyBorder="1" applyAlignment="1">
      <alignment horizontal="center"/>
    </xf>
    <xf numFmtId="0" fontId="10" fillId="25" borderId="0" xfId="0" applyFont="1" applyFill="1" applyBorder="1"/>
    <xf numFmtId="0" fontId="13" fillId="25" borderId="18" xfId="0" applyFont="1" applyFill="1" applyBorder="1" applyAlignment="1">
      <alignment horizontal="left"/>
    </xf>
    <xf numFmtId="0" fontId="0" fillId="26" borderId="0" xfId="0" applyFill="1" applyBorder="1"/>
    <xf numFmtId="0" fontId="68" fillId="25" borderId="19" xfId="0" applyFont="1" applyFill="1" applyBorder="1"/>
    <xf numFmtId="0" fontId="89" fillId="25" borderId="0" xfId="0" applyFont="1" applyFill="1" applyBorder="1"/>
    <xf numFmtId="167" fontId="88" fillId="25" borderId="0" xfId="0" applyNumberFormat="1" applyFont="1" applyFill="1" applyBorder="1" applyAlignment="1">
      <alignment horizontal="right"/>
    </xf>
    <xf numFmtId="167" fontId="12" fillId="24" borderId="0" xfId="40" applyNumberFormat="1" applyFont="1" applyFill="1" applyBorder="1" applyAlignment="1">
      <alignment horizontal="right" wrapText="1"/>
    </xf>
    <xf numFmtId="0" fontId="69" fillId="25" borderId="19" xfId="0" applyFont="1" applyFill="1" applyBorder="1"/>
    <xf numFmtId="0" fontId="69" fillId="25" borderId="0" xfId="0" applyFont="1" applyFill="1" applyBorder="1"/>
    <xf numFmtId="0" fontId="92" fillId="25" borderId="0" xfId="0" applyFont="1" applyFill="1" applyBorder="1"/>
    <xf numFmtId="168" fontId="88" fillId="25" borderId="0" xfId="0" applyNumberFormat="1" applyFont="1" applyFill="1" applyBorder="1" applyAlignment="1">
      <alignment horizontal="right"/>
    </xf>
    <xf numFmtId="168" fontId="11" fillId="25" borderId="0" xfId="0" applyNumberFormat="1" applyFont="1" applyFill="1" applyBorder="1" applyAlignment="1">
      <alignment horizontal="right"/>
    </xf>
    <xf numFmtId="0" fontId="49" fillId="25" borderId="19" xfId="0" applyFont="1" applyFill="1" applyBorder="1"/>
    <xf numFmtId="164" fontId="11" fillId="25" borderId="0" xfId="40" applyNumberFormat="1" applyFont="1" applyFill="1" applyBorder="1" applyAlignment="1">
      <alignment horizontal="center" wrapText="1"/>
    </xf>
    <xf numFmtId="3" fontId="3" fillId="25" borderId="0" xfId="0" applyNumberFormat="1" applyFont="1" applyFill="1" applyBorder="1" applyAlignment="1">
      <alignment horizontal="right"/>
    </xf>
    <xf numFmtId="0" fontId="88" fillId="25" borderId="0" xfId="0" applyFont="1" applyFill="1" applyBorder="1" applyAlignment="1">
      <alignment horizontal="center"/>
    </xf>
    <xf numFmtId="164" fontId="88" fillId="25" borderId="0" xfId="40" applyNumberFormat="1" applyFont="1" applyFill="1" applyBorder="1" applyAlignment="1">
      <alignment horizontal="center" wrapText="1"/>
    </xf>
    <xf numFmtId="3" fontId="91" fillId="25" borderId="0" xfId="0" applyNumberFormat="1" applyFont="1" applyFill="1" applyBorder="1" applyAlignment="1">
      <alignment horizontal="right"/>
    </xf>
    <xf numFmtId="168" fontId="91" fillId="24" borderId="0" xfId="40" applyNumberFormat="1" applyFont="1" applyFill="1" applyBorder="1" applyAlignment="1">
      <alignment horizontal="right" wrapText="1"/>
    </xf>
    <xf numFmtId="3" fontId="88" fillId="25" borderId="0" xfId="0" applyNumberFormat="1" applyFont="1" applyFill="1" applyBorder="1" applyAlignment="1">
      <alignment horizontal="right"/>
    </xf>
    <xf numFmtId="0" fontId="70" fillId="25" borderId="0" xfId="0" applyFont="1" applyFill="1" applyBorder="1" applyAlignment="1">
      <alignment horizontal="right"/>
    </xf>
    <xf numFmtId="164" fontId="12" fillId="25" borderId="0" xfId="0" applyNumberFormat="1" applyFont="1" applyFill="1" applyBorder="1" applyAlignment="1">
      <alignment horizontal="right"/>
    </xf>
    <xf numFmtId="0" fontId="70" fillId="25" borderId="0" xfId="0" applyFont="1" applyFill="1" applyBorder="1" applyAlignment="1">
      <alignment horizontal="center"/>
    </xf>
    <xf numFmtId="1" fontId="12" fillId="25" borderId="0" xfId="0" applyNumberFormat="1" applyFont="1" applyFill="1" applyBorder="1" applyAlignment="1">
      <alignment horizontal="right"/>
    </xf>
    <xf numFmtId="167" fontId="11" fillId="25" borderId="0" xfId="0" applyNumberFormat="1" applyFont="1" applyFill="1" applyBorder="1" applyAlignment="1">
      <alignment horizontal="right"/>
    </xf>
    <xf numFmtId="1" fontId="11" fillId="25" borderId="0" xfId="0" applyNumberFormat="1" applyFont="1" applyFill="1" applyBorder="1" applyAlignment="1">
      <alignment horizontal="right"/>
    </xf>
    <xf numFmtId="0" fontId="0" fillId="26" borderId="18" xfId="0" applyFill="1" applyBorder="1"/>
    <xf numFmtId="3" fontId="11" fillId="25" borderId="0" xfId="0" applyNumberFormat="1" applyFont="1" applyFill="1" applyBorder="1" applyAlignment="1">
      <alignment horizontal="center"/>
    </xf>
    <xf numFmtId="167" fontId="88" fillId="25" borderId="0" xfId="0" applyNumberFormat="1" applyFont="1" applyFill="1" applyBorder="1" applyAlignment="1">
      <alignment horizontal="center"/>
    </xf>
    <xf numFmtId="167" fontId="12" fillId="25" borderId="0" xfId="0" applyNumberFormat="1" applyFont="1" applyFill="1" applyBorder="1"/>
    <xf numFmtId="168" fontId="91" fillId="24" borderId="0" xfId="40" applyNumberFormat="1" applyFont="1" applyFill="1" applyBorder="1" applyAlignment="1">
      <alignment horizontal="center" wrapText="1"/>
    </xf>
    <xf numFmtId="168" fontId="11" fillId="24" borderId="0" xfId="40" applyNumberFormat="1" applyFont="1" applyFill="1" applyBorder="1" applyAlignment="1">
      <alignment horizontal="center" wrapText="1"/>
    </xf>
    <xf numFmtId="168" fontId="12" fillId="24" borderId="0" xfId="40" applyNumberFormat="1" applyFont="1" applyFill="1" applyBorder="1" applyAlignment="1">
      <alignment horizontal="center" wrapText="1"/>
    </xf>
    <xf numFmtId="0" fontId="16" fillId="25" borderId="0" xfId="0" applyFont="1" applyFill="1" applyBorder="1" applyAlignment="1">
      <alignment horizontal="center"/>
    </xf>
    <xf numFmtId="0" fontId="29" fillId="25" borderId="0" xfId="0" applyFont="1" applyFill="1" applyBorder="1" applyAlignment="1">
      <alignment horizontal="center"/>
    </xf>
    <xf numFmtId="0" fontId="16" fillId="25" borderId="10" xfId="0" applyFont="1" applyFill="1" applyBorder="1" applyAlignment="1">
      <alignment horizontal="center"/>
    </xf>
    <xf numFmtId="0" fontId="91" fillId="25" borderId="0" xfId="0" applyFont="1" applyFill="1" applyBorder="1" applyAlignment="1">
      <alignment horizontal="center"/>
    </xf>
    <xf numFmtId="1" fontId="88" fillId="25" borderId="0" xfId="0" applyNumberFormat="1" applyFont="1" applyFill="1" applyBorder="1" applyAlignment="1">
      <alignment horizontal="center"/>
    </xf>
    <xf numFmtId="165" fontId="88" fillId="25" borderId="0" xfId="0" applyNumberFormat="1" applyFont="1" applyFill="1" applyBorder="1" applyAlignment="1">
      <alignment horizontal="center"/>
    </xf>
    <xf numFmtId="168" fontId="12" fillId="25" borderId="0" xfId="0" applyNumberFormat="1" applyFont="1" applyFill="1" applyBorder="1" applyAlignment="1">
      <alignment horizontal="right"/>
    </xf>
    <xf numFmtId="165" fontId="11" fillId="25" borderId="0" xfId="0" applyNumberFormat="1" applyFont="1" applyFill="1" applyBorder="1" applyAlignment="1">
      <alignment horizontal="center"/>
    </xf>
    <xf numFmtId="0" fontId="28" fillId="25" borderId="19" xfId="0" applyFont="1" applyFill="1" applyBorder="1"/>
    <xf numFmtId="0" fontId="89" fillId="0" borderId="0" xfId="0" applyFont="1" applyBorder="1"/>
    <xf numFmtId="0" fontId="88" fillId="25" borderId="10" xfId="0" applyFont="1" applyFill="1" applyBorder="1" applyAlignment="1">
      <alignment horizontal="center"/>
    </xf>
    <xf numFmtId="165" fontId="88" fillId="25" borderId="0" xfId="0" applyNumberFormat="1" applyFont="1" applyFill="1" applyBorder="1" applyAlignment="1">
      <alignment horizontal="right"/>
    </xf>
    <xf numFmtId="0" fontId="36" fillId="0" borderId="0" xfId="40" applyFont="1" applyFill="1" applyBorder="1" applyAlignment="1">
      <alignment horizontal="left" indent="1"/>
    </xf>
    <xf numFmtId="0" fontId="16" fillId="25" borderId="12" xfId="0" applyFont="1" applyFill="1" applyBorder="1" applyAlignment="1">
      <alignment horizontal="center"/>
    </xf>
    <xf numFmtId="167" fontId="88" fillId="25" borderId="0" xfId="0" applyNumberFormat="1" applyFont="1" applyFill="1" applyBorder="1" applyAlignment="1">
      <alignment horizontal="right" indent="1"/>
    </xf>
    <xf numFmtId="1" fontId="88" fillId="25" borderId="0" xfId="0" applyNumberFormat="1" applyFont="1" applyFill="1" applyBorder="1" applyAlignment="1">
      <alignment horizontal="right" indent="1"/>
    </xf>
    <xf numFmtId="0" fontId="88" fillId="25" borderId="0" xfId="0" applyFont="1" applyFill="1" applyBorder="1" applyAlignment="1">
      <alignment horizontal="right" indent="1"/>
    </xf>
    <xf numFmtId="0" fontId="70" fillId="25" borderId="0" xfId="0" applyFont="1" applyFill="1" applyBorder="1" applyAlignment="1">
      <alignment horizontal="left"/>
    </xf>
    <xf numFmtId="167" fontId="12" fillId="25" borderId="0" xfId="0" applyNumberFormat="1" applyFont="1" applyFill="1" applyBorder="1" applyAlignment="1">
      <alignment horizontal="right" indent="1"/>
    </xf>
    <xf numFmtId="1" fontId="12" fillId="25" borderId="0" xfId="0" applyNumberFormat="1" applyFont="1" applyFill="1" applyBorder="1" applyAlignment="1">
      <alignment horizontal="right" indent="1"/>
    </xf>
    <xf numFmtId="0" fontId="11" fillId="25" borderId="0" xfId="0" applyFont="1" applyFill="1" applyBorder="1" applyAlignment="1">
      <alignment horizontal="right" indent="1"/>
    </xf>
    <xf numFmtId="167" fontId="11" fillId="25" borderId="0" xfId="0" applyNumberFormat="1" applyFont="1" applyFill="1" applyBorder="1" applyAlignment="1">
      <alignment horizontal="right" wrapText="1" indent="1"/>
    </xf>
    <xf numFmtId="1" fontId="11" fillId="25" borderId="0" xfId="0" applyNumberFormat="1" applyFont="1" applyFill="1" applyBorder="1" applyAlignment="1">
      <alignment horizontal="right" indent="1"/>
    </xf>
    <xf numFmtId="168" fontId="11" fillId="25" borderId="0" xfId="0" applyNumberFormat="1" applyFont="1" applyFill="1" applyBorder="1" applyAlignment="1">
      <alignment horizontal="right" wrapText="1" indent="1"/>
    </xf>
    <xf numFmtId="167" fontId="12" fillId="25" borderId="0" xfId="0" applyNumberFormat="1" applyFont="1" applyFill="1" applyBorder="1" applyAlignment="1">
      <alignment horizontal="right" wrapText="1" indent="1"/>
    </xf>
    <xf numFmtId="168" fontId="12" fillId="25" borderId="0" xfId="0" applyNumberFormat="1" applyFont="1" applyFill="1" applyBorder="1" applyAlignment="1">
      <alignment horizontal="right" wrapText="1" indent="1"/>
    </xf>
    <xf numFmtId="0" fontId="97" fillId="25" borderId="19" xfId="63" applyFont="1" applyFill="1" applyBorder="1" applyAlignment="1">
      <alignment horizontal="right"/>
    </xf>
    <xf numFmtId="0" fontId="16" fillId="26" borderId="0" xfId="63" applyFont="1" applyFill="1" applyBorder="1" applyAlignment="1">
      <alignment horizontal="left" vertical="top"/>
    </xf>
    <xf numFmtId="0" fontId="11" fillId="25" borderId="0" xfId="0" applyFont="1" applyFill="1" applyBorder="1" applyAlignment="1">
      <alignment horizontal="center" vertical="center" wrapText="1"/>
    </xf>
    <xf numFmtId="0" fontId="49" fillId="26" borderId="0" xfId="0" applyFont="1" applyFill="1" applyBorder="1"/>
    <xf numFmtId="1" fontId="11" fillId="0" borderId="0" xfId="0" applyNumberFormat="1" applyFont="1" applyBorder="1" applyAlignment="1">
      <alignment horizontal="center" vertical="center" wrapText="1"/>
    </xf>
    <xf numFmtId="0" fontId="11" fillId="0" borderId="0" xfId="0" applyFont="1" applyBorder="1" applyAlignment="1">
      <alignment horizontal="center" vertical="center" wrapText="1"/>
    </xf>
    <xf numFmtId="167" fontId="100" fillId="27" borderId="0" xfId="40" applyNumberFormat="1" applyFont="1" applyFill="1" applyBorder="1" applyAlignment="1">
      <alignment horizontal="right" wrapText="1"/>
    </xf>
    <xf numFmtId="4" fontId="102" fillId="27" borderId="0" xfId="40" applyNumberFormat="1" applyFont="1" applyFill="1" applyBorder="1" applyAlignment="1">
      <alignment horizontal="left" wrapText="1"/>
    </xf>
    <xf numFmtId="167" fontId="102" fillId="27" borderId="0" xfId="40" applyNumberFormat="1" applyFont="1" applyFill="1" applyBorder="1" applyAlignment="1">
      <alignment horizontal="right" wrapText="1"/>
    </xf>
    <xf numFmtId="0" fontId="18" fillId="27" borderId="0" xfId="40" applyFont="1" applyFill="1" applyBorder="1" applyAlignment="1">
      <alignment horizontal="left"/>
    </xf>
    <xf numFmtId="0" fontId="16" fillId="26" borderId="0" xfId="0" applyFont="1" applyFill="1" applyAlignment="1"/>
    <xf numFmtId="3" fontId="51" fillId="26" borderId="0" xfId="0" applyNumberFormat="1" applyFont="1" applyFill="1" applyBorder="1" applyAlignment="1">
      <alignment vertical="center"/>
    </xf>
    <xf numFmtId="3" fontId="51" fillId="26" borderId="0" xfId="0" applyNumberFormat="1" applyFont="1" applyFill="1" applyBorder="1" applyAlignment="1">
      <alignment horizontal="right" vertical="center"/>
    </xf>
    <xf numFmtId="3" fontId="29" fillId="26" borderId="0" xfId="0" applyNumberFormat="1" applyFont="1" applyFill="1" applyBorder="1" applyAlignment="1">
      <alignment horizontal="right" vertical="center"/>
    </xf>
    <xf numFmtId="3" fontId="29" fillId="26" borderId="48" xfId="0" applyNumberFormat="1" applyFont="1" applyFill="1" applyBorder="1" applyAlignment="1">
      <alignment horizontal="right" vertical="center"/>
    </xf>
    <xf numFmtId="3" fontId="29" fillId="25" borderId="48" xfId="0" applyNumberFormat="1" applyFont="1" applyFill="1" applyBorder="1" applyAlignment="1">
      <alignment vertical="center"/>
    </xf>
    <xf numFmtId="3" fontId="29" fillId="25" borderId="0" xfId="0" applyNumberFormat="1" applyFont="1" applyFill="1" applyBorder="1" applyAlignment="1">
      <alignment vertical="center"/>
    </xf>
    <xf numFmtId="0" fontId="11" fillId="26" borderId="0" xfId="0" applyFont="1" applyFill="1" applyBorder="1" applyAlignment="1">
      <alignment horizontal="center" vertical="center" wrapText="1"/>
    </xf>
    <xf numFmtId="1" fontId="11" fillId="26" borderId="0" xfId="0" applyNumberFormat="1" applyFont="1" applyFill="1" applyBorder="1" applyAlignment="1">
      <alignment horizontal="center" vertical="center" wrapText="1"/>
    </xf>
    <xf numFmtId="0" fontId="48" fillId="26" borderId="0" xfId="0" applyFont="1" applyFill="1" applyBorder="1" applyAlignment="1"/>
    <xf numFmtId="3" fontId="16" fillId="26" borderId="0" xfId="70" applyNumberFormat="1" applyFont="1" applyFill="1" applyBorder="1" applyAlignment="1">
      <alignment horizontal="center" vertical="center"/>
    </xf>
    <xf numFmtId="167" fontId="16" fillId="26" borderId="0" xfId="0" applyNumberFormat="1" applyFont="1" applyFill="1" applyBorder="1" applyAlignment="1">
      <alignment horizontal="center" vertical="center"/>
    </xf>
    <xf numFmtId="167" fontId="16" fillId="26" borderId="61" xfId="70" applyNumberFormat="1" applyFont="1" applyFill="1" applyBorder="1" applyAlignment="1">
      <alignment horizontal="center" vertical="center"/>
    </xf>
    <xf numFmtId="167" fontId="16" fillId="26" borderId="0" xfId="70" applyNumberFormat="1" applyFont="1" applyFill="1" applyBorder="1" applyAlignment="1">
      <alignment horizontal="center" vertical="center"/>
    </xf>
    <xf numFmtId="0" fontId="29" fillId="26" borderId="11" xfId="70" applyFont="1" applyFill="1" applyBorder="1" applyAlignment="1">
      <alignment horizontal="center"/>
    </xf>
    <xf numFmtId="1" fontId="9" fillId="26" borderId="0" xfId="70" applyNumberFormat="1" applyFont="1" applyFill="1" applyBorder="1" applyAlignment="1">
      <alignment horizontal="right"/>
    </xf>
    <xf numFmtId="2" fontId="0" fillId="0" borderId="0" xfId="51" applyNumberFormat="1" applyFont="1"/>
    <xf numFmtId="0" fontId="78" fillId="0" borderId="0" xfId="121" applyFont="1" applyBorder="1" applyAlignment="1">
      <alignment horizontal="left" vertical="center" wrapText="1"/>
    </xf>
    <xf numFmtId="0" fontId="9" fillId="0" borderId="0" xfId="0" applyFont="1" applyFill="1" applyBorder="1" applyAlignment="1">
      <alignment horizontal="left" vertical="center"/>
    </xf>
    <xf numFmtId="0" fontId="9" fillId="0" borderId="0" xfId="0" applyFont="1" applyBorder="1" applyAlignment="1">
      <alignment horizontal="left" vertical="center"/>
    </xf>
    <xf numFmtId="0" fontId="9" fillId="0" borderId="0" xfId="0" applyFont="1" applyFill="1" applyBorder="1" applyAlignment="1">
      <alignment vertical="center"/>
    </xf>
    <xf numFmtId="0" fontId="9" fillId="0" borderId="0" xfId="0" applyFont="1" applyBorder="1" applyAlignment="1">
      <alignment vertical="center"/>
    </xf>
    <xf numFmtId="0" fontId="9" fillId="0" borderId="0" xfId="0" applyFont="1" applyAlignment="1">
      <alignment vertical="center"/>
    </xf>
    <xf numFmtId="167" fontId="88" fillId="26" borderId="0" xfId="71" applyNumberFormat="1" applyFont="1" applyFill="1" applyBorder="1" applyAlignment="1">
      <alignment horizontal="right" vertical="center" indent="4"/>
    </xf>
    <xf numFmtId="167" fontId="3" fillId="26" borderId="0" xfId="62" applyNumberFormat="1" applyFont="1" applyFill="1" applyBorder="1" applyAlignment="1">
      <alignment horizontal="right" vertical="center" indent="4"/>
    </xf>
    <xf numFmtId="4" fontId="3" fillId="26" borderId="0" xfId="62" applyNumberFormat="1" applyFont="1" applyFill="1" applyBorder="1" applyAlignment="1">
      <alignment horizontal="right" vertical="center" indent="4"/>
    </xf>
    <xf numFmtId="4" fontId="88" fillId="26" borderId="0" xfId="71" applyNumberFormat="1" applyFont="1" applyFill="1" applyBorder="1" applyAlignment="1">
      <alignment horizontal="right" vertical="center" indent="4"/>
    </xf>
    <xf numFmtId="0" fontId="88" fillId="25" borderId="0" xfId="79" applyFont="1" applyFill="1" applyBorder="1" applyAlignment="1">
      <alignment vertical="center"/>
    </xf>
    <xf numFmtId="0" fontId="12" fillId="27" borderId="0" xfId="40" applyFont="1" applyFill="1" applyBorder="1" applyAlignment="1">
      <alignment horizontal="left" vertical="center" indent="1"/>
    </xf>
    <xf numFmtId="1" fontId="16" fillId="26" borderId="0" xfId="40" applyNumberFormat="1" applyFont="1" applyFill="1" applyBorder="1" applyAlignment="1">
      <alignment horizontal="right" wrapText="1"/>
    </xf>
    <xf numFmtId="0" fontId="12" fillId="25" borderId="0" xfId="70" applyFont="1" applyFill="1" applyBorder="1" applyAlignment="1">
      <alignment vertical="center" wrapText="1"/>
    </xf>
    <xf numFmtId="165" fontId="12" fillId="25" borderId="0" xfId="70" applyNumberFormat="1" applyFont="1" applyFill="1" applyBorder="1" applyAlignment="1">
      <alignment horizontal="right" vertical="center" wrapText="1" indent="3"/>
    </xf>
    <xf numFmtId="3" fontId="12" fillId="26" borderId="0" xfId="57" applyNumberFormat="1" applyFont="1" applyFill="1" applyBorder="1" applyAlignment="1">
      <alignment horizontal="right" indent="2"/>
    </xf>
    <xf numFmtId="49" fontId="11" fillId="25" borderId="13" xfId="70" applyNumberFormat="1" applyFont="1" applyFill="1" applyBorder="1" applyAlignment="1">
      <alignment vertical="center" wrapText="1"/>
    </xf>
    <xf numFmtId="49" fontId="12" fillId="25" borderId="49" xfId="70" applyNumberFormat="1" applyFont="1" applyFill="1" applyBorder="1" applyAlignment="1">
      <alignment vertical="center" wrapText="1"/>
    </xf>
    <xf numFmtId="49" fontId="12" fillId="25" borderId="0" xfId="70" applyNumberFormat="1" applyFont="1" applyFill="1" applyBorder="1" applyAlignment="1">
      <alignment vertical="center" wrapText="1"/>
    </xf>
    <xf numFmtId="49" fontId="11" fillId="25" borderId="13" xfId="70" applyNumberFormat="1" applyFont="1" applyFill="1" applyBorder="1" applyAlignment="1">
      <alignment horizontal="center" vertical="center" wrapText="1"/>
    </xf>
    <xf numFmtId="0" fontId="11" fillId="25" borderId="13" xfId="70" applyNumberFormat="1" applyFont="1" applyFill="1" applyBorder="1" applyAlignment="1">
      <alignment vertical="center" wrapText="1"/>
    </xf>
    <xf numFmtId="49" fontId="11" fillId="26" borderId="0" xfId="70" applyNumberFormat="1" applyFont="1" applyFill="1" applyBorder="1" applyAlignment="1">
      <alignment horizontal="center" vertical="center" wrapText="1"/>
    </xf>
    <xf numFmtId="3" fontId="3" fillId="25" borderId="0" xfId="70" applyNumberFormat="1" applyFont="1" applyFill="1" applyBorder="1" applyAlignment="1"/>
    <xf numFmtId="1" fontId="3" fillId="25" borderId="0" xfId="70" applyNumberFormat="1" applyFont="1" applyFill="1" applyBorder="1" applyAlignment="1"/>
    <xf numFmtId="3" fontId="3" fillId="25" borderId="0" xfId="70" applyNumberFormat="1" applyFont="1" applyFill="1" applyBorder="1" applyAlignment="1">
      <alignment horizontal="left" vertical="top"/>
    </xf>
    <xf numFmtId="1" fontId="3" fillId="25" borderId="0" xfId="70" applyNumberFormat="1" applyFont="1" applyFill="1" applyBorder="1" applyAlignment="1">
      <alignment horizontal="center"/>
    </xf>
    <xf numFmtId="0" fontId="16" fillId="27" borderId="0" xfId="40" applyFont="1" applyFill="1" applyBorder="1" applyAlignment="1">
      <alignment horizontal="left" vertical="center"/>
    </xf>
    <xf numFmtId="3" fontId="12" fillId="25" borderId="0" xfId="70" applyNumberFormat="1" applyFont="1" applyFill="1" applyBorder="1" applyAlignment="1">
      <alignment horizontal="right" vertical="center" indent="2"/>
    </xf>
    <xf numFmtId="3" fontId="12" fillId="25" borderId="0" xfId="70" applyNumberFormat="1" applyFont="1" applyFill="1" applyBorder="1" applyAlignment="1">
      <alignment horizontal="right" vertical="center" wrapText="1"/>
    </xf>
    <xf numFmtId="167" fontId="12" fillId="27" borderId="0" xfId="40" applyNumberFormat="1" applyFont="1" applyFill="1" applyBorder="1" applyAlignment="1">
      <alignment horizontal="right" wrapText="1" indent="3"/>
    </xf>
    <xf numFmtId="0" fontId="12" fillId="26" borderId="0" xfId="70" applyFont="1" applyFill="1" applyBorder="1" applyAlignment="1">
      <alignment vertical="center"/>
    </xf>
    <xf numFmtId="0" fontId="12" fillId="26" borderId="0" xfId="70" applyFont="1" applyFill="1" applyBorder="1" applyAlignment="1"/>
    <xf numFmtId="3" fontId="88" fillId="25" borderId="49" xfId="70" applyNumberFormat="1" applyFont="1" applyFill="1" applyBorder="1" applyAlignment="1">
      <alignment horizontal="right" vertical="center" wrapText="1"/>
    </xf>
    <xf numFmtId="3" fontId="88" fillId="25" borderId="0" xfId="70" applyNumberFormat="1" applyFont="1" applyFill="1" applyBorder="1" applyAlignment="1">
      <alignment horizontal="right" vertical="center" indent="2"/>
    </xf>
    <xf numFmtId="0" fontId="88" fillId="25" borderId="49" xfId="70" applyFont="1" applyFill="1" applyBorder="1" applyAlignment="1">
      <alignment vertical="center" wrapText="1"/>
    </xf>
    <xf numFmtId="165" fontId="88" fillId="25" borderId="49" xfId="70" applyNumberFormat="1" applyFont="1" applyFill="1" applyBorder="1" applyAlignment="1">
      <alignment horizontal="right" vertical="center" wrapText="1" indent="3"/>
    </xf>
    <xf numFmtId="3" fontId="88" fillId="26" borderId="0" xfId="0" applyNumberFormat="1" applyFont="1" applyFill="1" applyBorder="1" applyAlignment="1">
      <alignment horizontal="right"/>
    </xf>
    <xf numFmtId="164" fontId="12" fillId="26" borderId="0" xfId="0" applyNumberFormat="1" applyFont="1" applyFill="1" applyBorder="1" applyAlignment="1">
      <alignment horizontal="right"/>
    </xf>
    <xf numFmtId="1" fontId="12" fillId="26" borderId="0" xfId="0" applyNumberFormat="1" applyFont="1" applyFill="1" applyBorder="1" applyAlignment="1">
      <alignment horizontal="right"/>
    </xf>
    <xf numFmtId="1" fontId="11" fillId="26" borderId="0" xfId="0" applyNumberFormat="1" applyFont="1" applyFill="1" applyBorder="1" applyAlignment="1">
      <alignment horizontal="right"/>
    </xf>
    <xf numFmtId="1" fontId="88" fillId="26" borderId="0" xfId="0" applyNumberFormat="1" applyFont="1" applyFill="1" applyBorder="1" applyAlignment="1">
      <alignment horizontal="center"/>
    </xf>
    <xf numFmtId="168" fontId="88" fillId="26" borderId="0" xfId="0" applyNumberFormat="1" applyFont="1" applyFill="1" applyBorder="1" applyAlignment="1">
      <alignment horizontal="right"/>
    </xf>
    <xf numFmtId="1" fontId="12" fillId="26" borderId="0" xfId="0" applyNumberFormat="1" applyFont="1" applyFill="1" applyBorder="1" applyAlignment="1">
      <alignment horizontal="center"/>
    </xf>
    <xf numFmtId="168" fontId="12" fillId="26" borderId="0" xfId="0" applyNumberFormat="1" applyFont="1" applyFill="1" applyBorder="1" applyAlignment="1">
      <alignment horizontal="right"/>
    </xf>
    <xf numFmtId="1" fontId="11" fillId="26" borderId="0" xfId="0" applyNumberFormat="1" applyFont="1" applyFill="1" applyBorder="1" applyAlignment="1">
      <alignment horizontal="center"/>
    </xf>
    <xf numFmtId="168" fontId="11" fillId="26" borderId="0" xfId="0" applyNumberFormat="1" applyFont="1" applyFill="1" applyBorder="1" applyAlignment="1">
      <alignment horizontal="right"/>
    </xf>
    <xf numFmtId="167" fontId="88" fillId="26" borderId="0" xfId="0" applyNumberFormat="1" applyFont="1" applyFill="1" applyBorder="1" applyAlignment="1">
      <alignment horizontal="right" indent="1"/>
    </xf>
    <xf numFmtId="1" fontId="88" fillId="26" borderId="0" xfId="0" applyNumberFormat="1" applyFont="1" applyFill="1" applyBorder="1" applyAlignment="1">
      <alignment horizontal="right" indent="1"/>
    </xf>
    <xf numFmtId="167" fontId="12" fillId="26" borderId="0" xfId="0" applyNumberFormat="1" applyFont="1" applyFill="1" applyBorder="1" applyAlignment="1">
      <alignment horizontal="right" indent="1"/>
    </xf>
    <xf numFmtId="1" fontId="12" fillId="26" borderId="0" xfId="0" applyNumberFormat="1" applyFont="1" applyFill="1" applyBorder="1" applyAlignment="1">
      <alignment horizontal="right" indent="1"/>
    </xf>
    <xf numFmtId="168" fontId="11" fillId="26" borderId="0" xfId="0" applyNumberFormat="1" applyFont="1" applyFill="1" applyBorder="1" applyAlignment="1">
      <alignment horizontal="right" wrapText="1" indent="1"/>
    </xf>
    <xf numFmtId="1" fontId="11" fillId="26" borderId="0" xfId="0" applyNumberFormat="1" applyFont="1" applyFill="1" applyBorder="1" applyAlignment="1">
      <alignment horizontal="right" indent="1"/>
    </xf>
    <xf numFmtId="168" fontId="12" fillId="26" borderId="0" xfId="0" applyNumberFormat="1" applyFont="1" applyFill="1" applyBorder="1" applyAlignment="1">
      <alignment horizontal="right" wrapText="1" indent="1"/>
    </xf>
    <xf numFmtId="0" fontId="16" fillId="25" borderId="0" xfId="62" applyFont="1" applyFill="1" applyBorder="1" applyAlignment="1">
      <alignment horizontal="right"/>
    </xf>
    <xf numFmtId="0" fontId="9" fillId="26" borderId="0" xfId="62" applyFont="1" applyFill="1"/>
    <xf numFmtId="0" fontId="16" fillId="25" borderId="0" xfId="70" applyFont="1" applyFill="1" applyBorder="1" applyAlignment="1">
      <alignment horizontal="left" vertical="top"/>
    </xf>
    <xf numFmtId="165" fontId="102" fillId="26" borderId="0" xfId="70" applyNumberFormat="1" applyFont="1" applyFill="1" applyBorder="1" applyAlignment="1">
      <alignment horizontal="right"/>
    </xf>
    <xf numFmtId="0" fontId="11" fillId="25" borderId="0" xfId="0" applyFont="1" applyFill="1" applyBorder="1" applyAlignment="1">
      <alignment horizontal="center"/>
    </xf>
    <xf numFmtId="0" fontId="51" fillId="38" borderId="0" xfId="62" applyFont="1" applyFill="1" applyAlignment="1">
      <alignment horizontal="center" vertical="center"/>
    </xf>
    <xf numFmtId="2" fontId="20" fillId="35" borderId="0" xfId="62" applyNumberFormat="1" applyFont="1" applyFill="1" applyBorder="1" applyAlignment="1">
      <alignment horizontal="center" vertical="center" wrapText="1"/>
    </xf>
    <xf numFmtId="2" fontId="20" fillId="35" borderId="0" xfId="62" applyNumberFormat="1" applyFont="1" applyFill="1" applyBorder="1" applyAlignment="1">
      <alignment horizontal="center" vertical="center"/>
    </xf>
    <xf numFmtId="0" fontId="12" fillId="38" borderId="0" xfId="62" applyFont="1" applyFill="1" applyAlignment="1">
      <alignment horizontal="left" vertical="center" wrapText="1"/>
    </xf>
    <xf numFmtId="0" fontId="3" fillId="0" borderId="0" xfId="62" applyFont="1" applyAlignment="1">
      <alignment horizontal="right"/>
    </xf>
    <xf numFmtId="164" fontId="17" fillId="24" borderId="0" xfId="40" applyNumberFormat="1" applyFont="1" applyFill="1" applyBorder="1" applyAlignment="1">
      <alignment wrapText="1"/>
    </xf>
    <xf numFmtId="0" fontId="10" fillId="25" borderId="0" xfId="0" applyFont="1" applyFill="1" applyBorder="1" applyAlignment="1">
      <alignment horizontal="justify" vertical="top" wrapText="1"/>
    </xf>
    <xf numFmtId="0" fontId="19" fillId="25" borderId="0" xfId="0" applyFont="1" applyFill="1" applyBorder="1" applyAlignment="1">
      <alignment horizontal="justify" vertical="top" wrapText="1"/>
    </xf>
    <xf numFmtId="0" fontId="17" fillId="25" borderId="18" xfId="0" applyFont="1" applyFill="1" applyBorder="1" applyAlignment="1">
      <alignment horizontal="right" indent="6"/>
    </xf>
    <xf numFmtId="0" fontId="17" fillId="25" borderId="0" xfId="0" applyFont="1" applyFill="1" applyBorder="1" applyAlignment="1"/>
    <xf numFmtId="164" fontId="11" fillId="24" borderId="0" xfId="40" applyNumberFormat="1" applyFont="1" applyFill="1" applyBorder="1" applyAlignment="1">
      <alignment wrapText="1"/>
    </xf>
    <xf numFmtId="0" fontId="11" fillId="25" borderId="0" xfId="0" applyFont="1" applyFill="1" applyBorder="1" applyAlignment="1"/>
    <xf numFmtId="164" fontId="12" fillId="24" borderId="0" xfId="40" applyNumberFormat="1" applyFont="1" applyFill="1" applyBorder="1" applyAlignment="1">
      <alignment wrapText="1"/>
    </xf>
    <xf numFmtId="164" fontId="22" fillId="24" borderId="0" xfId="40" applyNumberFormat="1" applyFont="1" applyFill="1" applyBorder="1" applyAlignment="1">
      <alignment wrapText="1"/>
    </xf>
    <xf numFmtId="0" fontId="9" fillId="25" borderId="0" xfId="0" applyFont="1" applyFill="1" applyBorder="1" applyAlignment="1"/>
    <xf numFmtId="0" fontId="12" fillId="25" borderId="0" xfId="0" applyFont="1" applyFill="1" applyBorder="1" applyAlignment="1">
      <alignment horizontal="left" indent="4"/>
    </xf>
    <xf numFmtId="164" fontId="23" fillId="24" borderId="0" xfId="40" applyNumberFormat="1" applyFont="1" applyFill="1" applyBorder="1" applyAlignment="1">
      <alignment wrapText="1"/>
    </xf>
    <xf numFmtId="0" fontId="12" fillId="25" borderId="0" xfId="0" applyNumberFormat="1" applyFont="1" applyFill="1" applyBorder="1" applyAlignment="1">
      <alignment horizontal="left"/>
    </xf>
    <xf numFmtId="49" fontId="12" fillId="25" borderId="0" xfId="0" applyNumberFormat="1" applyFont="1" applyFill="1" applyBorder="1" applyAlignment="1">
      <alignment horizontal="left"/>
    </xf>
    <xf numFmtId="0" fontId="12" fillId="25" borderId="0" xfId="0" applyFont="1" applyFill="1" applyBorder="1" applyAlignment="1">
      <alignment horizontal="left"/>
    </xf>
    <xf numFmtId="0" fontId="3" fillId="0" borderId="0" xfId="0" applyFont="1" applyAlignment="1">
      <alignment horizontal="right"/>
    </xf>
    <xf numFmtId="164" fontId="17" fillId="24" borderId="0" xfId="40" applyNumberFormat="1" applyFont="1" applyFill="1" applyBorder="1" applyAlignment="1">
      <alignment horizontal="left" wrapText="1"/>
    </xf>
    <xf numFmtId="0" fontId="11" fillId="25" borderId="20" xfId="0" applyFont="1" applyFill="1" applyBorder="1" applyAlignment="1">
      <alignment horizontal="center" readingOrder="1"/>
    </xf>
    <xf numFmtId="0" fontId="0" fillId="0" borderId="0" xfId="0" applyBorder="1" applyAlignment="1">
      <alignment horizontal="center" readingOrder="1"/>
    </xf>
    <xf numFmtId="0" fontId="11" fillId="25" borderId="0" xfId="0" applyFont="1" applyFill="1" applyBorder="1" applyAlignment="1">
      <alignment horizontal="justify" vertical="center" readingOrder="1"/>
    </xf>
    <xf numFmtId="0" fontId="12" fillId="25" borderId="0" xfId="0" applyFont="1" applyFill="1" applyBorder="1" applyAlignment="1">
      <alignment horizontal="justify" vertical="center" readingOrder="1"/>
    </xf>
    <xf numFmtId="0" fontId="12" fillId="25" borderId="0" xfId="0" applyNumberFormat="1" applyFont="1" applyFill="1" applyBorder="1" applyAlignment="1">
      <alignment horizontal="right"/>
    </xf>
    <xf numFmtId="0" fontId="12" fillId="25" borderId="19" xfId="0" applyNumberFormat="1" applyFont="1" applyFill="1" applyBorder="1" applyAlignment="1">
      <alignment horizontal="right"/>
    </xf>
    <xf numFmtId="0" fontId="11" fillId="25" borderId="0" xfId="0" applyFont="1" applyFill="1" applyBorder="1" applyAlignment="1">
      <alignment horizontal="justify" vertical="center" wrapText="1" readingOrder="1"/>
    </xf>
    <xf numFmtId="0" fontId="11" fillId="25" borderId="18" xfId="0" applyFont="1" applyFill="1" applyBorder="1" applyAlignment="1">
      <alignment horizontal="left" indent="5" readingOrder="1"/>
    </xf>
    <xf numFmtId="0" fontId="17" fillId="25" borderId="18" xfId="0" applyFont="1" applyFill="1" applyBorder="1" applyAlignment="1">
      <alignment horizontal="left" indent="5" readingOrder="1"/>
    </xf>
    <xf numFmtId="0" fontId="12" fillId="0" borderId="0" xfId="0" applyFont="1" applyBorder="1" applyAlignment="1">
      <alignment horizontal="justify" readingOrder="1"/>
    </xf>
    <xf numFmtId="0" fontId="11" fillId="25" borderId="0" xfId="0" applyNumberFormat="1" applyFont="1" applyFill="1" applyBorder="1" applyAlignment="1">
      <alignment horizontal="justify" vertical="center" readingOrder="1"/>
    </xf>
    <xf numFmtId="0" fontId="11" fillId="25" borderId="11" xfId="0" applyFont="1" applyFill="1" applyBorder="1" applyAlignment="1">
      <alignment horizontal="center"/>
    </xf>
    <xf numFmtId="0" fontId="88" fillId="25" borderId="0" xfId="0" applyFont="1" applyFill="1" applyBorder="1" applyAlignment="1">
      <alignment horizontal="left"/>
    </xf>
    <xf numFmtId="167" fontId="88" fillId="26" borderId="0" xfId="0" applyNumberFormat="1" applyFont="1" applyFill="1" applyBorder="1" applyAlignment="1">
      <alignment horizontal="right" indent="2"/>
    </xf>
    <xf numFmtId="0" fontId="11" fillId="25" borderId="18" xfId="0" applyFont="1" applyFill="1" applyBorder="1" applyAlignment="1">
      <alignment horizontal="right" indent="5"/>
    </xf>
    <xf numFmtId="0" fontId="16" fillId="25" borderId="0" xfId="0" applyFont="1" applyFill="1" applyBorder="1" applyAlignment="1">
      <alignment horizontal="right"/>
    </xf>
    <xf numFmtId="0" fontId="49" fillId="26" borderId="15" xfId="0" applyFont="1" applyFill="1" applyBorder="1" applyAlignment="1">
      <alignment horizontal="left" vertical="center"/>
    </xf>
    <xf numFmtId="0" fontId="49" fillId="26" borderId="16" xfId="0" applyFont="1" applyFill="1" applyBorder="1" applyAlignment="1">
      <alignment horizontal="left" vertical="center"/>
    </xf>
    <xf numFmtId="0" fontId="49" fillId="26" borderId="17" xfId="0" applyFont="1" applyFill="1" applyBorder="1" applyAlignment="1">
      <alignment horizontal="left" vertical="center"/>
    </xf>
    <xf numFmtId="0" fontId="16" fillId="0" borderId="0" xfId="0" applyFont="1" applyBorder="1" applyAlignment="1">
      <alignment vertical="justify" wrapText="1"/>
    </xf>
    <xf numFmtId="0" fontId="0" fillId="0" borderId="0" xfId="0" applyBorder="1" applyAlignment="1">
      <alignment vertical="justify" wrapText="1"/>
    </xf>
    <xf numFmtId="0" fontId="0" fillId="0" borderId="0" xfId="0" applyAlignment="1">
      <alignment vertical="justify" wrapText="1"/>
    </xf>
    <xf numFmtId="0" fontId="11" fillId="25" borderId="13" xfId="0" applyFont="1" applyFill="1" applyBorder="1" applyAlignment="1">
      <alignment horizontal="center" vertical="center"/>
    </xf>
    <xf numFmtId="0" fontId="11" fillId="25" borderId="13" xfId="0" applyFont="1" applyFill="1" applyBorder="1" applyAlignment="1">
      <alignment horizontal="center"/>
    </xf>
    <xf numFmtId="167" fontId="12" fillId="27" borderId="0" xfId="40" applyNumberFormat="1" applyFont="1" applyFill="1" applyBorder="1" applyAlignment="1">
      <alignment horizontal="right" wrapText="1" indent="2"/>
    </xf>
    <xf numFmtId="167" fontId="88" fillId="27" borderId="0" xfId="40" applyNumberFormat="1" applyFont="1" applyFill="1" applyBorder="1" applyAlignment="1">
      <alignment horizontal="right" wrapText="1" indent="2"/>
    </xf>
    <xf numFmtId="168" fontId="12" fillId="27" borderId="0" xfId="40" applyNumberFormat="1" applyFont="1" applyFill="1" applyBorder="1" applyAlignment="1">
      <alignment horizontal="right" wrapText="1" indent="2"/>
    </xf>
    <xf numFmtId="0" fontId="3" fillId="0" borderId="0" xfId="0" applyFont="1" applyFill="1" applyAlignment="1">
      <alignment horizontal="right"/>
    </xf>
    <xf numFmtId="0" fontId="93" fillId="26" borderId="15" xfId="0" applyFont="1" applyFill="1" applyBorder="1" applyAlignment="1">
      <alignment horizontal="left" vertical="center"/>
    </xf>
    <xf numFmtId="0" fontId="93" fillId="26" borderId="16" xfId="0" applyFont="1" applyFill="1" applyBorder="1" applyAlignment="1">
      <alignment horizontal="left" vertical="center"/>
    </xf>
    <xf numFmtId="0" fontId="93" fillId="26" borderId="17" xfId="0" applyFont="1" applyFill="1" applyBorder="1" applyAlignment="1">
      <alignment horizontal="left" vertical="center"/>
    </xf>
    <xf numFmtId="0" fontId="11" fillId="25" borderId="18" xfId="0" applyFont="1" applyFill="1" applyBorder="1" applyAlignment="1">
      <alignment horizontal="left" indent="4"/>
    </xf>
    <xf numFmtId="0" fontId="16" fillId="25" borderId="0" xfId="0" applyFont="1" applyFill="1" applyBorder="1" applyAlignment="1">
      <alignment vertical="justify" wrapText="1"/>
    </xf>
    <xf numFmtId="0" fontId="0" fillId="25" borderId="0" xfId="0" applyFill="1" applyBorder="1" applyAlignment="1">
      <alignment vertical="justify" wrapText="1"/>
    </xf>
    <xf numFmtId="167" fontId="88" fillId="25" borderId="0" xfId="0" applyNumberFormat="1" applyFont="1" applyFill="1" applyBorder="1" applyAlignment="1">
      <alignment horizontal="right" indent="2"/>
    </xf>
    <xf numFmtId="0" fontId="11" fillId="25" borderId="10" xfId="0" applyFont="1" applyFill="1" applyBorder="1" applyAlignment="1">
      <alignment horizontal="center"/>
    </xf>
    <xf numFmtId="167" fontId="12" fillId="29" borderId="0" xfId="60" applyNumberFormat="1" applyFont="1" applyFill="1" applyBorder="1" applyAlignment="1">
      <alignment horizontal="right" wrapText="1" indent="2"/>
    </xf>
    <xf numFmtId="167" fontId="12" fillId="45" borderId="0" xfId="60" applyNumberFormat="1" applyFont="1" applyFill="1" applyBorder="1" applyAlignment="1">
      <alignment horizontal="right" wrapText="1" indent="2"/>
    </xf>
    <xf numFmtId="167" fontId="12" fillId="24" borderId="0" xfId="40" applyNumberFormat="1" applyFont="1" applyFill="1" applyBorder="1" applyAlignment="1">
      <alignment horizontal="right" wrapText="1" indent="2"/>
    </xf>
    <xf numFmtId="0" fontId="11" fillId="24" borderId="0" xfId="40" applyFont="1" applyFill="1" applyBorder="1" applyAlignment="1">
      <alignment horizontal="left" indent="2"/>
    </xf>
    <xf numFmtId="168" fontId="11" fillId="24" borderId="0" xfId="40" applyNumberFormat="1" applyFont="1" applyFill="1" applyBorder="1" applyAlignment="1">
      <alignment horizontal="right" wrapText="1" indent="2"/>
    </xf>
    <xf numFmtId="168" fontId="11" fillId="27" borderId="0" xfId="40" applyNumberFormat="1" applyFont="1" applyFill="1" applyBorder="1" applyAlignment="1">
      <alignment horizontal="right" wrapText="1" indent="2"/>
    </xf>
    <xf numFmtId="169" fontId="36" fillId="24" borderId="0" xfId="40" applyNumberFormat="1" applyFont="1" applyFill="1" applyBorder="1" applyAlignment="1">
      <alignment horizontal="right" wrapText="1" indent="2"/>
    </xf>
    <xf numFmtId="169" fontId="36" fillId="27" borderId="0" xfId="40" applyNumberFormat="1" applyFont="1" applyFill="1" applyBorder="1" applyAlignment="1">
      <alignment horizontal="right" wrapText="1" indent="2"/>
    </xf>
    <xf numFmtId="168" fontId="91" fillId="24" borderId="0" xfId="40" applyNumberFormat="1" applyFont="1" applyFill="1" applyBorder="1" applyAlignment="1">
      <alignment horizontal="right" wrapText="1" indent="2"/>
    </xf>
    <xf numFmtId="168" fontId="91" fillId="27" borderId="0" xfId="40" applyNumberFormat="1" applyFont="1" applyFill="1" applyBorder="1" applyAlignment="1">
      <alignment horizontal="right" wrapText="1" indent="2"/>
    </xf>
    <xf numFmtId="168" fontId="12" fillId="24" borderId="0" xfId="40" applyNumberFormat="1" applyFont="1" applyFill="1" applyBorder="1" applyAlignment="1">
      <alignment horizontal="right" wrapText="1" indent="2"/>
    </xf>
    <xf numFmtId="169" fontId="12" fillId="27" borderId="0" xfId="40" applyNumberFormat="1" applyFont="1" applyFill="1" applyBorder="1" applyAlignment="1">
      <alignment horizontal="right" wrapText="1" indent="2"/>
    </xf>
    <xf numFmtId="0" fontId="12" fillId="24" borderId="0" xfId="40" applyFont="1" applyFill="1" applyBorder="1" applyAlignment="1">
      <alignment horizontal="left" indent="1"/>
    </xf>
    <xf numFmtId="165" fontId="12" fillId="25" borderId="0" xfId="0" applyNumberFormat="1" applyFont="1" applyFill="1" applyBorder="1" applyAlignment="1">
      <alignment horizontal="right" indent="2"/>
    </xf>
    <xf numFmtId="165" fontId="12" fillId="26" borderId="0" xfId="0" applyNumberFormat="1" applyFont="1" applyFill="1" applyBorder="1" applyAlignment="1">
      <alignment horizontal="right" indent="2"/>
    </xf>
    <xf numFmtId="169" fontId="12" fillId="24" borderId="0" xfId="40" applyNumberFormat="1" applyFont="1" applyFill="1" applyBorder="1" applyAlignment="1">
      <alignment horizontal="right" wrapText="1" indent="2"/>
    </xf>
    <xf numFmtId="0" fontId="11" fillId="24" borderId="0" xfId="40" applyFont="1" applyFill="1" applyBorder="1" applyAlignment="1">
      <alignment horizontal="left" wrapText="1"/>
    </xf>
    <xf numFmtId="0" fontId="11" fillId="25" borderId="66" xfId="0" applyFont="1" applyFill="1" applyBorder="1" applyAlignment="1">
      <alignment horizontal="center"/>
    </xf>
    <xf numFmtId="165" fontId="88" fillId="25" borderId="0" xfId="0" applyNumberFormat="1" applyFont="1" applyFill="1" applyBorder="1" applyAlignment="1">
      <alignment horizontal="right" indent="2"/>
    </xf>
    <xf numFmtId="0" fontId="11" fillId="25" borderId="18" xfId="0" applyFont="1" applyFill="1" applyBorder="1" applyAlignment="1">
      <alignment horizontal="right" indent="6"/>
    </xf>
    <xf numFmtId="0" fontId="49" fillId="26" borderId="15" xfId="0" applyFont="1" applyFill="1" applyBorder="1" applyAlignment="1">
      <alignment horizontal="left"/>
    </xf>
    <xf numFmtId="0" fontId="49" fillId="26" borderId="16" xfId="0" applyFont="1" applyFill="1" applyBorder="1" applyAlignment="1">
      <alignment horizontal="left"/>
    </xf>
    <xf numFmtId="0" fontId="49" fillId="26" borderId="17" xfId="0" applyFont="1" applyFill="1" applyBorder="1" applyAlignment="1">
      <alignment horizontal="left"/>
    </xf>
    <xf numFmtId="165" fontId="88" fillId="26" borderId="0" xfId="0" applyNumberFormat="1" applyFont="1" applyFill="1" applyBorder="1" applyAlignment="1">
      <alignment horizontal="right" indent="2"/>
    </xf>
    <xf numFmtId="165" fontId="12" fillId="24" borderId="0" xfId="40" applyNumberFormat="1" applyFont="1" applyFill="1" applyBorder="1" applyAlignment="1">
      <alignment horizontal="right" wrapText="1" indent="2"/>
    </xf>
    <xf numFmtId="165" fontId="12" fillId="27" borderId="0" xfId="40" applyNumberFormat="1" applyFont="1" applyFill="1" applyBorder="1" applyAlignment="1">
      <alignment horizontal="right" wrapText="1" indent="2"/>
    </xf>
    <xf numFmtId="0" fontId="3" fillId="25" borderId="0" xfId="0" applyFont="1" applyFill="1" applyBorder="1" applyAlignment="1">
      <alignment horizontal="right" indent="2"/>
    </xf>
    <xf numFmtId="0" fontId="3" fillId="26" borderId="0" xfId="0" applyFont="1" applyFill="1" applyBorder="1" applyAlignment="1">
      <alignment horizontal="right" indent="2"/>
    </xf>
    <xf numFmtId="165" fontId="23" fillId="25" borderId="0" xfId="0" applyNumberFormat="1" applyFont="1" applyFill="1" applyBorder="1" applyAlignment="1">
      <alignment horizontal="right" indent="2"/>
    </xf>
    <xf numFmtId="165" fontId="23" fillId="26" borderId="0" xfId="0" applyNumberFormat="1" applyFont="1" applyFill="1" applyBorder="1" applyAlignment="1">
      <alignment horizontal="right" indent="2"/>
    </xf>
    <xf numFmtId="0" fontId="94" fillId="25" borderId="0" xfId="0" applyFont="1" applyFill="1" applyBorder="1" applyAlignment="1">
      <alignment horizontal="center"/>
    </xf>
    <xf numFmtId="0" fontId="0" fillId="25" borderId="0" xfId="0" applyFill="1" applyAlignment="1">
      <alignment vertical="justify" wrapText="1"/>
    </xf>
    <xf numFmtId="0" fontId="11" fillId="25" borderId="52" xfId="0" applyFont="1" applyFill="1" applyBorder="1" applyAlignment="1">
      <alignment horizontal="center"/>
    </xf>
    <xf numFmtId="0" fontId="11" fillId="25" borderId="12" xfId="0" applyFont="1" applyFill="1" applyBorder="1" applyAlignment="1">
      <alignment horizontal="center"/>
    </xf>
    <xf numFmtId="0" fontId="29" fillId="25" borderId="0" xfId="62" applyFont="1" applyFill="1" applyBorder="1" applyAlignment="1">
      <alignment wrapText="1"/>
    </xf>
    <xf numFmtId="0" fontId="16" fillId="25" borderId="0" xfId="62" applyFont="1" applyFill="1" applyBorder="1" applyAlignment="1">
      <alignment wrapText="1"/>
    </xf>
    <xf numFmtId="0" fontId="60" fillId="25" borderId="0" xfId="62" applyFont="1" applyFill="1" applyBorder="1" applyAlignment="1">
      <alignment horizontal="justify" vertical="center" wrapText="1"/>
    </xf>
    <xf numFmtId="0" fontId="16" fillId="25" borderId="0" xfId="62" applyFont="1" applyFill="1" applyBorder="1" applyAlignment="1">
      <alignment horizontal="right"/>
    </xf>
    <xf numFmtId="0" fontId="98" fillId="25" borderId="24" xfId="62" applyFont="1" applyFill="1" applyBorder="1" applyAlignment="1">
      <alignment horizontal="center" vertical="center"/>
    </xf>
    <xf numFmtId="0" fontId="98" fillId="25" borderId="25" xfId="62" applyFont="1" applyFill="1" applyBorder="1" applyAlignment="1">
      <alignment horizontal="center" vertical="center"/>
    </xf>
    <xf numFmtId="0" fontId="11" fillId="25" borderId="62" xfId="62" applyFont="1" applyFill="1" applyBorder="1" applyAlignment="1">
      <alignment horizontal="center"/>
    </xf>
    <xf numFmtId="0" fontId="11" fillId="25" borderId="13" xfId="62" applyFont="1" applyFill="1" applyBorder="1" applyAlignment="1">
      <alignment horizontal="center"/>
    </xf>
    <xf numFmtId="0" fontId="16" fillId="25" borderId="0" xfId="62" applyFont="1" applyFill="1" applyBorder="1" applyAlignment="1">
      <alignment horizontal="justify" wrapText="1"/>
    </xf>
    <xf numFmtId="0" fontId="11" fillId="25" borderId="0" xfId="62" applyFont="1" applyFill="1" applyBorder="1" applyAlignment="1">
      <alignment horizontal="left" indent="6"/>
    </xf>
    <xf numFmtId="0" fontId="16" fillId="25" borderId="0" xfId="62" applyFont="1" applyFill="1" applyBorder="1" applyAlignment="1">
      <alignment horizontal="left" vertical="top"/>
    </xf>
    <xf numFmtId="0" fontId="11" fillId="26" borderId="18" xfId="0" applyFont="1" applyFill="1" applyBorder="1" applyAlignment="1">
      <alignment horizontal="right" indent="6"/>
    </xf>
    <xf numFmtId="0" fontId="9" fillId="25" borderId="23" xfId="0" applyFont="1" applyFill="1" applyBorder="1" applyAlignment="1">
      <alignment horizontal="left"/>
    </xf>
    <xf numFmtId="0" fontId="9" fillId="25" borderId="22" xfId="0" applyFont="1" applyFill="1" applyBorder="1" applyAlignment="1">
      <alignment horizontal="left"/>
    </xf>
    <xf numFmtId="0" fontId="9" fillId="25" borderId="0" xfId="0" applyFont="1" applyFill="1" applyBorder="1" applyAlignment="1">
      <alignment horizontal="left"/>
    </xf>
    <xf numFmtId="0" fontId="16" fillId="25" borderId="0" xfId="0" applyFont="1" applyFill="1" applyBorder="1" applyAlignment="1">
      <alignment horizontal="left" vertical="top"/>
    </xf>
    <xf numFmtId="0" fontId="5" fillId="25" borderId="0" xfId="0" applyFont="1" applyFill="1" applyBorder="1"/>
    <xf numFmtId="0" fontId="8" fillId="26" borderId="13" xfId="0" applyFont="1" applyFill="1" applyBorder="1" applyAlignment="1">
      <alignment horizontal="center"/>
    </xf>
    <xf numFmtId="0" fontId="8" fillId="26" borderId="62" xfId="0" applyFont="1" applyFill="1" applyBorder="1" applyAlignment="1">
      <alignment horizontal="center"/>
    </xf>
    <xf numFmtId="0" fontId="29" fillId="24" borderId="0" xfId="40" applyFont="1" applyFill="1" applyBorder="1" applyAlignment="1">
      <alignment horizontal="justify" vertical="center" wrapText="1"/>
    </xf>
    <xf numFmtId="0" fontId="16" fillId="24" borderId="0" xfId="40" applyFont="1" applyFill="1" applyBorder="1" applyAlignment="1">
      <alignment horizontal="justify" vertical="center" wrapText="1"/>
    </xf>
    <xf numFmtId="0" fontId="16" fillId="24" borderId="0" xfId="40" applyFont="1" applyFill="1" applyBorder="1" applyAlignment="1">
      <alignment horizontal="justify" vertical="top" wrapText="1"/>
    </xf>
    <xf numFmtId="0" fontId="11" fillId="26" borderId="62" xfId="70" applyFont="1" applyFill="1" applyBorder="1" applyAlignment="1">
      <alignment horizontal="center"/>
    </xf>
    <xf numFmtId="0" fontId="11" fillId="26" borderId="13" xfId="70" applyFont="1" applyFill="1" applyBorder="1" applyAlignment="1">
      <alignment horizontal="center"/>
    </xf>
    <xf numFmtId="0" fontId="16" fillId="25" borderId="0" xfId="70" applyFont="1" applyFill="1" applyBorder="1" applyAlignment="1">
      <alignment horizontal="left" vertical="top"/>
    </xf>
    <xf numFmtId="0" fontId="11" fillId="25" borderId="18" xfId="70" applyFont="1" applyFill="1" applyBorder="1" applyAlignment="1">
      <alignment horizontal="left" indent="6"/>
    </xf>
    <xf numFmtId="0" fontId="11" fillId="25" borderId="0" xfId="70" applyFont="1" applyFill="1" applyBorder="1" applyAlignment="1">
      <alignment horizontal="left" indent="6"/>
    </xf>
    <xf numFmtId="0" fontId="88" fillId="25" borderId="0" xfId="70" applyFont="1" applyFill="1" applyBorder="1" applyAlignment="1">
      <alignment horizontal="left"/>
    </xf>
    <xf numFmtId="0" fontId="3" fillId="0" borderId="0" xfId="70" applyFont="1" applyAlignment="1">
      <alignment horizontal="right"/>
    </xf>
    <xf numFmtId="0" fontId="29" fillId="24" borderId="0" xfId="40" applyNumberFormat="1" applyFont="1" applyFill="1" applyBorder="1" applyAlignment="1">
      <alignment horizontal="justify" vertical="center" wrapText="1"/>
    </xf>
    <xf numFmtId="0" fontId="16" fillId="24" borderId="0" xfId="40" applyNumberFormat="1" applyFont="1" applyFill="1" applyBorder="1" applyAlignment="1">
      <alignment horizontal="justify" vertical="center" wrapText="1"/>
    </xf>
    <xf numFmtId="0" fontId="12" fillId="25" borderId="0" xfId="70" applyNumberFormat="1" applyFont="1" applyFill="1" applyBorder="1" applyAlignment="1">
      <alignment horizontal="right"/>
    </xf>
    <xf numFmtId="167" fontId="12" fillId="27" borderId="0" xfId="40" applyNumberFormat="1" applyFont="1" applyFill="1" applyBorder="1" applyAlignment="1">
      <alignment horizontal="right" wrapText="1" indent="4"/>
    </xf>
    <xf numFmtId="0" fontId="49" fillId="26" borderId="27" xfId="70" applyFont="1" applyFill="1" applyBorder="1" applyAlignment="1">
      <alignment horizontal="left" vertical="center"/>
    </xf>
    <xf numFmtId="0" fontId="49" fillId="26" borderId="28" xfId="70" applyFont="1" applyFill="1" applyBorder="1" applyAlignment="1">
      <alignment horizontal="left" vertical="center"/>
    </xf>
    <xf numFmtId="0" fontId="49" fillId="26" borderId="29" xfId="70" applyFont="1" applyFill="1" applyBorder="1" applyAlignment="1">
      <alignment horizontal="left" vertical="center"/>
    </xf>
    <xf numFmtId="3" fontId="12" fillId="25" borderId="0" xfId="70" applyNumberFormat="1" applyFont="1" applyFill="1" applyBorder="1" applyAlignment="1">
      <alignment horizontal="right" vertical="center" wrapText="1" indent="2"/>
    </xf>
    <xf numFmtId="165" fontId="12" fillId="25" borderId="0" xfId="70" applyNumberFormat="1" applyFont="1" applyFill="1" applyBorder="1" applyAlignment="1">
      <alignment horizontal="right" vertical="center" wrapText="1" indent="3"/>
    </xf>
    <xf numFmtId="3" fontId="88" fillId="25" borderId="49" xfId="70" applyNumberFormat="1" applyFont="1" applyFill="1" applyBorder="1" applyAlignment="1">
      <alignment horizontal="right" vertical="center" wrapText="1" indent="2"/>
    </xf>
    <xf numFmtId="0" fontId="12" fillId="0" borderId="0" xfId="70" applyFont="1" applyFill="1" applyBorder="1" applyAlignment="1">
      <alignment horizontal="right"/>
    </xf>
    <xf numFmtId="0" fontId="11" fillId="27" borderId="0" xfId="40" applyFont="1" applyFill="1" applyBorder="1" applyAlignment="1">
      <alignment horizontal="left" indent="1"/>
    </xf>
    <xf numFmtId="167" fontId="11" fillId="27" borderId="0" xfId="40" applyNumberFormat="1" applyFont="1" applyFill="1" applyBorder="1" applyAlignment="1">
      <alignment horizontal="right" wrapText="1" indent="4"/>
    </xf>
    <xf numFmtId="167" fontId="88" fillId="26" borderId="10" xfId="70" applyNumberFormat="1" applyFont="1" applyFill="1" applyBorder="1" applyAlignment="1">
      <alignment horizontal="right" indent="4"/>
    </xf>
    <xf numFmtId="0" fontId="12" fillId="27" borderId="0" xfId="40" applyFont="1" applyFill="1" applyBorder="1" applyAlignment="1">
      <alignment horizontal="left" indent="1"/>
    </xf>
    <xf numFmtId="0" fontId="11" fillId="25" borderId="18" xfId="70" applyFont="1" applyFill="1" applyBorder="1" applyAlignment="1">
      <alignment horizontal="left"/>
    </xf>
    <xf numFmtId="0" fontId="11" fillId="25" borderId="18" xfId="70" applyFont="1" applyFill="1" applyBorder="1" applyAlignment="1">
      <alignment horizontal="right" indent="6"/>
    </xf>
    <xf numFmtId="0" fontId="16" fillId="25" borderId="22" xfId="70" applyFont="1" applyFill="1" applyBorder="1" applyAlignment="1">
      <alignment horizontal="center"/>
    </xf>
    <xf numFmtId="0" fontId="16" fillId="25" borderId="53" xfId="70" applyFont="1" applyFill="1" applyBorder="1" applyAlignment="1">
      <alignment horizontal="center"/>
    </xf>
    <xf numFmtId="0" fontId="93" fillId="26" borderId="27" xfId="70" applyFont="1" applyFill="1" applyBorder="1" applyAlignment="1">
      <alignment horizontal="left" vertical="center"/>
    </xf>
    <xf numFmtId="0" fontId="93" fillId="26" borderId="28" xfId="70" applyFont="1" applyFill="1" applyBorder="1" applyAlignment="1">
      <alignment horizontal="left" vertical="center"/>
    </xf>
    <xf numFmtId="0" fontId="93" fillId="26" borderId="29" xfId="70" applyFont="1" applyFill="1" applyBorder="1" applyAlignment="1">
      <alignment horizontal="left" vertical="center"/>
    </xf>
    <xf numFmtId="0" fontId="16" fillId="0" borderId="54" xfId="70" applyFont="1" applyBorder="1" applyAlignment="1">
      <alignment vertical="justify" wrapText="1"/>
    </xf>
    <xf numFmtId="0" fontId="16" fillId="0" borderId="0" xfId="70" applyFont="1" applyBorder="1" applyAlignment="1">
      <alignment vertical="justify" wrapText="1"/>
    </xf>
    <xf numFmtId="0" fontId="11" fillId="25" borderId="52" xfId="70" applyFont="1" applyFill="1" applyBorder="1" applyAlignment="1">
      <alignment horizontal="center"/>
    </xf>
    <xf numFmtId="0" fontId="11" fillId="25" borderId="11" xfId="70" applyFont="1" applyFill="1" applyBorder="1" applyAlignment="1">
      <alignment horizontal="center"/>
    </xf>
    <xf numFmtId="0" fontId="11" fillId="25" borderId="13" xfId="70" applyFont="1" applyFill="1" applyBorder="1" applyAlignment="1">
      <alignment horizontal="center" vertical="center"/>
    </xf>
    <xf numFmtId="0" fontId="88" fillId="25" borderId="0" xfId="79" applyFont="1" applyFill="1" applyBorder="1" applyAlignment="1">
      <alignment horizontal="left" vertical="center"/>
    </xf>
    <xf numFmtId="0" fontId="2" fillId="26" borderId="0" xfId="70" applyFill="1" applyBorder="1" applyAlignment="1">
      <alignment horizontal="center"/>
    </xf>
    <xf numFmtId="0" fontId="11" fillId="25" borderId="13" xfId="70" applyNumberFormat="1" applyFont="1" applyFill="1" applyBorder="1" applyAlignment="1">
      <alignment horizontal="center" vertical="center" wrapText="1"/>
    </xf>
    <xf numFmtId="0" fontId="11" fillId="25" borderId="13" xfId="70" applyFont="1" applyFill="1" applyBorder="1" applyAlignment="1">
      <alignment horizontal="center" vertical="center" wrapText="1"/>
    </xf>
    <xf numFmtId="165" fontId="88" fillId="25" borderId="49" xfId="70" applyNumberFormat="1" applyFont="1" applyFill="1" applyBorder="1" applyAlignment="1">
      <alignment horizontal="right" vertical="center" wrapText="1" indent="3"/>
    </xf>
    <xf numFmtId="0" fontId="11" fillId="25" borderId="18" xfId="63" applyFont="1" applyFill="1" applyBorder="1" applyAlignment="1">
      <alignment horizontal="left" indent="6"/>
    </xf>
    <xf numFmtId="0" fontId="29" fillId="25" borderId="0" xfId="63" applyFont="1" applyFill="1" applyBorder="1" applyAlignment="1">
      <alignment horizontal="left" wrapText="1"/>
    </xf>
    <xf numFmtId="0" fontId="3" fillId="26" borderId="0" xfId="63" applyFont="1" applyFill="1" applyAlignment="1">
      <alignment horizontal="right"/>
    </xf>
    <xf numFmtId="0" fontId="12" fillId="25" borderId="0" xfId="62" applyNumberFormat="1" applyFont="1" applyFill="1" applyBorder="1" applyAlignment="1">
      <alignment horizontal="left"/>
    </xf>
    <xf numFmtId="0" fontId="11" fillId="25" borderId="58" xfId="62" applyFont="1" applyFill="1" applyBorder="1" applyAlignment="1">
      <alignment horizontal="center"/>
    </xf>
    <xf numFmtId="0" fontId="11" fillId="25" borderId="12" xfId="62" applyFont="1" applyFill="1" applyBorder="1" applyAlignment="1">
      <alignment horizontal="center"/>
    </xf>
    <xf numFmtId="0" fontId="11" fillId="25" borderId="59" xfId="62" applyFont="1" applyFill="1" applyBorder="1" applyAlignment="1">
      <alignment horizontal="center"/>
    </xf>
    <xf numFmtId="0" fontId="49" fillId="26" borderId="31" xfId="62" applyFont="1" applyFill="1" applyBorder="1" applyAlignment="1">
      <alignment horizontal="left" vertical="center" wrapText="1"/>
    </xf>
    <xf numFmtId="0" fontId="49" fillId="26" borderId="32" xfId="62" applyFont="1" applyFill="1" applyBorder="1" applyAlignment="1">
      <alignment horizontal="left" vertical="center" wrapText="1"/>
    </xf>
    <xf numFmtId="0" fontId="49" fillId="26" borderId="33" xfId="62" applyFont="1" applyFill="1" applyBorder="1" applyAlignment="1">
      <alignment horizontal="left" vertical="center" wrapText="1"/>
    </xf>
    <xf numFmtId="0" fontId="16" fillId="24" borderId="51" xfId="40" applyFont="1" applyFill="1" applyBorder="1" applyAlignment="1">
      <alignment horizontal="left" vertical="top"/>
    </xf>
    <xf numFmtId="0" fontId="16" fillId="24" borderId="0" xfId="40" applyFont="1" applyFill="1" applyBorder="1" applyAlignment="1">
      <alignment horizontal="left" vertical="top"/>
    </xf>
    <xf numFmtId="0" fontId="11" fillId="0" borderId="12" xfId="53" applyFont="1" applyBorder="1" applyAlignment="1">
      <alignment horizontal="center" vertical="center" wrapText="1"/>
    </xf>
    <xf numFmtId="0" fontId="16" fillId="27" borderId="0" xfId="40" applyFont="1" applyFill="1" applyBorder="1" applyAlignment="1">
      <alignment horizontal="justify" vertical="center"/>
    </xf>
    <xf numFmtId="0" fontId="16" fillId="25" borderId="51" xfId="62" applyFont="1" applyFill="1" applyBorder="1" applyAlignment="1">
      <alignment horizontal="left" vertical="top"/>
    </xf>
    <xf numFmtId="0" fontId="88" fillId="24" borderId="0" xfId="40" applyFont="1" applyFill="1" applyBorder="1" applyAlignment="1">
      <alignment vertical="center" wrapText="1"/>
    </xf>
    <xf numFmtId="164" fontId="12" fillId="27" borderId="48" xfId="40" applyNumberFormat="1" applyFont="1" applyFill="1" applyBorder="1" applyAlignment="1">
      <alignment horizontal="center" wrapText="1"/>
    </xf>
    <xf numFmtId="164" fontId="16" fillId="24" borderId="48" xfId="40" applyNumberFormat="1" applyFont="1" applyFill="1" applyBorder="1" applyAlignment="1">
      <alignment horizontal="right" wrapText="1"/>
    </xf>
    <xf numFmtId="0" fontId="11" fillId="25" borderId="18" xfId="62" applyFont="1" applyFill="1" applyBorder="1" applyAlignment="1">
      <alignment horizontal="right" indent="6"/>
    </xf>
    <xf numFmtId="0" fontId="16" fillId="24" borderId="51" xfId="40" applyFont="1" applyFill="1" applyBorder="1" applyAlignment="1">
      <alignment vertical="justify" wrapText="1"/>
    </xf>
    <xf numFmtId="0" fontId="16" fillId="24" borderId="0" xfId="40" applyFont="1" applyFill="1" applyBorder="1" applyAlignment="1">
      <alignment vertical="justify" wrapText="1"/>
    </xf>
    <xf numFmtId="0" fontId="88" fillId="25" borderId="0" xfId="62" applyFont="1" applyFill="1" applyBorder="1" applyAlignment="1">
      <alignment horizontal="left" vertical="center"/>
    </xf>
    <xf numFmtId="2" fontId="88" fillId="24" borderId="0" xfId="40" applyNumberFormat="1" applyFont="1" applyFill="1" applyBorder="1" applyAlignment="1">
      <alignment horizontal="center" vertical="center" wrapText="1"/>
    </xf>
    <xf numFmtId="0" fontId="88" fillId="25" borderId="0" xfId="0" applyFont="1" applyFill="1" applyBorder="1" applyAlignment="1">
      <alignment horizontal="left" vertical="center"/>
    </xf>
    <xf numFmtId="0" fontId="104" fillId="25" borderId="0" xfId="0" applyFont="1" applyFill="1" applyBorder="1" applyAlignment="1">
      <alignment horizontal="center"/>
    </xf>
    <xf numFmtId="0" fontId="11" fillId="26" borderId="58" xfId="0" applyFont="1" applyFill="1" applyBorder="1" applyAlignment="1">
      <alignment horizontal="center"/>
    </xf>
    <xf numFmtId="0" fontId="11" fillId="26" borderId="12" xfId="0" applyFont="1" applyFill="1" applyBorder="1" applyAlignment="1">
      <alignment horizontal="center"/>
    </xf>
    <xf numFmtId="0" fontId="49" fillId="26" borderId="31" xfId="0" applyFont="1" applyFill="1" applyBorder="1" applyAlignment="1">
      <alignment horizontal="left" vertical="center"/>
    </xf>
    <xf numFmtId="0" fontId="49" fillId="26" borderId="32" xfId="0" applyFont="1" applyFill="1" applyBorder="1" applyAlignment="1">
      <alignment horizontal="left" vertical="center"/>
    </xf>
    <xf numFmtId="0" fontId="49" fillId="26" borderId="33" xfId="0" applyFont="1" applyFill="1" applyBorder="1" applyAlignment="1">
      <alignment horizontal="left" vertical="center"/>
    </xf>
    <xf numFmtId="0" fontId="11" fillId="26" borderId="12" xfId="53" applyFont="1" applyFill="1" applyBorder="1" applyAlignment="1">
      <alignment horizontal="center" vertical="center" wrapText="1"/>
    </xf>
    <xf numFmtId="0" fontId="12" fillId="25" borderId="0" xfId="62" applyNumberFormat="1" applyFont="1" applyFill="1" applyBorder="1" applyAlignment="1">
      <alignment horizontal="right"/>
    </xf>
    <xf numFmtId="0" fontId="11" fillId="25" borderId="18" xfId="0" applyFont="1" applyFill="1" applyBorder="1" applyAlignment="1">
      <alignment horizontal="left" indent="6"/>
    </xf>
    <xf numFmtId="0" fontId="16" fillId="26" borderId="0" xfId="70" applyFont="1" applyFill="1" applyBorder="1" applyAlignment="1">
      <alignment vertical="justify" wrapText="1"/>
    </xf>
    <xf numFmtId="0" fontId="2" fillId="26" borderId="0" xfId="70" applyFill="1" applyBorder="1" applyAlignment="1">
      <alignment vertical="justify" wrapText="1"/>
    </xf>
    <xf numFmtId="0" fontId="88" fillId="26" borderId="0" xfId="70" applyFont="1" applyFill="1" applyBorder="1" applyAlignment="1">
      <alignment horizontal="left"/>
    </xf>
    <xf numFmtId="0" fontId="49" fillId="26" borderId="31" xfId="70" applyFont="1" applyFill="1" applyBorder="1" applyAlignment="1">
      <alignment horizontal="left" vertical="center"/>
    </xf>
    <xf numFmtId="0" fontId="49" fillId="26" borderId="32" xfId="70" applyFont="1" applyFill="1" applyBorder="1" applyAlignment="1">
      <alignment horizontal="left" vertical="center"/>
    </xf>
    <xf numFmtId="0" fontId="49" fillId="26" borderId="33" xfId="70" applyFont="1" applyFill="1" applyBorder="1" applyAlignment="1">
      <alignment horizontal="left" vertical="center"/>
    </xf>
    <xf numFmtId="0" fontId="50" fillId="25" borderId="0" xfId="70" applyFont="1" applyFill="1" applyBorder="1" applyAlignment="1">
      <alignment horizontal="justify" vertical="top" wrapText="1"/>
    </xf>
    <xf numFmtId="0" fontId="88" fillId="24" borderId="0" xfId="40" applyFont="1" applyFill="1" applyBorder="1" applyAlignment="1">
      <alignment horizontal="center" wrapText="1"/>
    </xf>
    <xf numFmtId="0" fontId="12" fillId="25" borderId="12" xfId="70" applyFont="1" applyFill="1" applyBorder="1" applyAlignment="1">
      <alignment horizontal="center" vertical="center" wrapText="1"/>
    </xf>
    <xf numFmtId="0" fontId="12" fillId="0" borderId="10" xfId="70" applyFont="1" applyBorder="1" applyAlignment="1">
      <alignment horizontal="center" vertical="center" wrapText="1"/>
    </xf>
    <xf numFmtId="0" fontId="12" fillId="0" borderId="11" xfId="70" applyFont="1" applyBorder="1" applyAlignment="1">
      <alignment horizontal="center" vertical="center" wrapText="1"/>
    </xf>
    <xf numFmtId="164" fontId="12" fillId="24" borderId="58" xfId="40" applyNumberFormat="1" applyFont="1" applyFill="1" applyBorder="1" applyAlignment="1">
      <alignment horizontal="center" vertical="center" wrapText="1"/>
    </xf>
    <xf numFmtId="164" fontId="12" fillId="24" borderId="12" xfId="40" applyNumberFormat="1" applyFont="1" applyFill="1" applyBorder="1" applyAlignment="1">
      <alignment horizontal="center" vertical="center" wrapText="1"/>
    </xf>
    <xf numFmtId="164" fontId="12" fillId="24" borderId="59" xfId="40" applyNumberFormat="1" applyFont="1" applyFill="1" applyBorder="1" applyAlignment="1">
      <alignment horizontal="center" vertical="center" wrapText="1"/>
    </xf>
    <xf numFmtId="164" fontId="12" fillId="24" borderId="58" xfId="40" applyNumberFormat="1" applyFont="1" applyFill="1" applyBorder="1" applyAlignment="1">
      <alignment horizontal="center" wrapText="1"/>
    </xf>
    <xf numFmtId="164" fontId="12" fillId="24" borderId="12" xfId="40" applyNumberFormat="1" applyFont="1" applyFill="1" applyBorder="1" applyAlignment="1">
      <alignment horizontal="center" wrapText="1"/>
    </xf>
    <xf numFmtId="0" fontId="58" fillId="26" borderId="0" xfId="70" applyFont="1" applyFill="1" applyBorder="1" applyAlignment="1">
      <alignment horizontal="left" vertical="center" wrapText="1"/>
    </xf>
    <xf numFmtId="3" fontId="16" fillId="26" borderId="0" xfId="70" applyNumberFormat="1" applyFont="1" applyFill="1" applyBorder="1" applyAlignment="1">
      <alignment horizontal="center" vertical="center"/>
    </xf>
    <xf numFmtId="167" fontId="16" fillId="26" borderId="60" xfId="70" applyNumberFormat="1" applyFont="1" applyFill="1" applyBorder="1" applyAlignment="1">
      <alignment horizontal="center" vertical="center"/>
    </xf>
    <xf numFmtId="167" fontId="16" fillId="26" borderId="0" xfId="70" applyNumberFormat="1" applyFont="1" applyFill="1" applyBorder="1" applyAlignment="1">
      <alignment horizontal="center" vertical="center"/>
    </xf>
    <xf numFmtId="0" fontId="53" fillId="25" borderId="0" xfId="70" applyFont="1" applyFill="1" applyBorder="1" applyAlignment="1">
      <alignment horizontal="justify" vertical="top" wrapText="1"/>
    </xf>
    <xf numFmtId="0" fontId="11" fillId="25" borderId="0" xfId="70" applyFont="1" applyFill="1" applyBorder="1" applyAlignment="1">
      <alignment horizontal="left" indent="1"/>
    </xf>
    <xf numFmtId="0" fontId="11" fillId="0" borderId="0" xfId="70" applyFont="1" applyBorder="1" applyAlignment="1">
      <alignment horizontal="left" indent="1"/>
    </xf>
    <xf numFmtId="0" fontId="12" fillId="25" borderId="0" xfId="70" applyFont="1" applyFill="1" applyBorder="1" applyAlignment="1">
      <alignment horizontal="left" indent="1"/>
    </xf>
    <xf numFmtId="0" fontId="11" fillId="25" borderId="0" xfId="70" applyFont="1" applyFill="1" applyBorder="1" applyAlignment="1">
      <alignment horizontal="left"/>
    </xf>
    <xf numFmtId="0" fontId="93" fillId="26" borderId="31" xfId="70" applyFont="1" applyFill="1" applyBorder="1" applyAlignment="1">
      <alignment horizontal="left" vertical="center"/>
    </xf>
    <xf numFmtId="0" fontId="93" fillId="26" borderId="32" xfId="70" applyFont="1" applyFill="1" applyBorder="1" applyAlignment="1">
      <alignment horizontal="left" vertical="center"/>
    </xf>
    <xf numFmtId="0" fontId="93" fillId="26" borderId="33" xfId="70" applyFont="1" applyFill="1" applyBorder="1" applyAlignment="1">
      <alignment horizontal="left" vertical="center"/>
    </xf>
    <xf numFmtId="0" fontId="107" fillId="26" borderId="34" xfId="70" applyFont="1" applyFill="1" applyBorder="1" applyAlignment="1">
      <alignment horizontal="left" vertical="center"/>
    </xf>
    <xf numFmtId="0" fontId="107" fillId="26" borderId="37" xfId="70" applyFont="1" applyFill="1" applyBorder="1" applyAlignment="1">
      <alignment horizontal="left" vertical="center"/>
    </xf>
    <xf numFmtId="0" fontId="107" fillId="26" borderId="35" xfId="70" applyFont="1" applyFill="1" applyBorder="1" applyAlignment="1">
      <alignment horizontal="left" vertical="center"/>
    </xf>
    <xf numFmtId="0" fontId="11" fillId="25" borderId="18" xfId="70" applyFont="1" applyFill="1" applyBorder="1" applyAlignment="1">
      <alignment horizontal="right"/>
    </xf>
    <xf numFmtId="0" fontId="93" fillId="26" borderId="31" xfId="62" applyFont="1" applyFill="1" applyBorder="1" applyAlignment="1">
      <alignment horizontal="left" vertical="center"/>
    </xf>
    <xf numFmtId="0" fontId="93" fillId="26" borderId="32" xfId="62" applyFont="1" applyFill="1" applyBorder="1" applyAlignment="1">
      <alignment horizontal="left" vertical="center"/>
    </xf>
    <xf numFmtId="0" fontId="93" fillId="26" borderId="33" xfId="62" applyFont="1" applyFill="1" applyBorder="1" applyAlignment="1">
      <alignment horizontal="left" vertical="center"/>
    </xf>
    <xf numFmtId="0" fontId="16" fillId="25" borderId="0" xfId="79" applyFont="1" applyFill="1" applyBorder="1" applyAlignment="1">
      <alignment horizontal="left" vertical="top"/>
    </xf>
    <xf numFmtId="0" fontId="11" fillId="26" borderId="12" xfId="79" applyFont="1" applyFill="1" applyBorder="1" applyAlignment="1">
      <alignment horizontal="center" vertical="center" wrapText="1"/>
    </xf>
    <xf numFmtId="0" fontId="11" fillId="25" borderId="18" xfId="71" applyFont="1" applyFill="1" applyBorder="1" applyAlignment="1">
      <alignment horizontal="left" indent="6"/>
    </xf>
    <xf numFmtId="0" fontId="9" fillId="25" borderId="22" xfId="62" applyFont="1" applyFill="1" applyBorder="1" applyAlignment="1">
      <alignment horizontal="left"/>
    </xf>
    <xf numFmtId="0" fontId="12" fillId="25" borderId="0" xfId="70" applyNumberFormat="1" applyFont="1" applyFill="1" applyBorder="1" applyAlignment="1">
      <alignment horizontal="left"/>
    </xf>
    <xf numFmtId="0" fontId="9" fillId="25" borderId="23" xfId="70" applyFont="1" applyFill="1" applyBorder="1" applyAlignment="1">
      <alignment horizontal="left"/>
    </xf>
    <xf numFmtId="0" fontId="9" fillId="25" borderId="22" xfId="70" applyFont="1" applyFill="1" applyBorder="1" applyAlignment="1">
      <alignment horizontal="left"/>
    </xf>
    <xf numFmtId="0" fontId="49" fillId="26" borderId="44" xfId="70" applyFont="1" applyFill="1" applyBorder="1" applyAlignment="1">
      <alignment horizontal="left" vertical="center"/>
    </xf>
    <xf numFmtId="0" fontId="49" fillId="26" borderId="45" xfId="70" applyFont="1" applyFill="1" applyBorder="1" applyAlignment="1">
      <alignment horizontal="left" vertical="center"/>
    </xf>
    <xf numFmtId="0" fontId="49" fillId="26" borderId="46" xfId="70" applyFont="1" applyFill="1" applyBorder="1" applyAlignment="1">
      <alignment horizontal="left" vertical="center"/>
    </xf>
    <xf numFmtId="0" fontId="16" fillId="26" borderId="0" xfId="70" applyFont="1" applyFill="1" applyBorder="1" applyAlignment="1">
      <alignment horizontal="left" vertical="top"/>
    </xf>
    <xf numFmtId="0" fontId="11" fillId="26" borderId="13" xfId="62" applyFont="1" applyFill="1" applyBorder="1" applyAlignment="1">
      <alignment horizontal="center" vertical="center"/>
    </xf>
    <xf numFmtId="0" fontId="29" fillId="26" borderId="10" xfId="62" applyFont="1" applyFill="1" applyBorder="1" applyAlignment="1">
      <alignment horizontal="center" vertical="center" wrapText="1"/>
    </xf>
    <xf numFmtId="0" fontId="29" fillId="26" borderId="11" xfId="62" applyFont="1" applyFill="1" applyBorder="1" applyAlignment="1">
      <alignment horizontal="center" vertical="center" wrapText="1"/>
    </xf>
    <xf numFmtId="0" fontId="49" fillId="26" borderId="44" xfId="70" applyFont="1" applyFill="1" applyBorder="1" applyAlignment="1">
      <alignment horizontal="left"/>
    </xf>
    <xf numFmtId="0" fontId="49" fillId="26" borderId="45" xfId="70" applyFont="1" applyFill="1" applyBorder="1" applyAlignment="1">
      <alignment horizontal="left"/>
    </xf>
    <xf numFmtId="0" fontId="49" fillId="26" borderId="46" xfId="70" applyFont="1" applyFill="1" applyBorder="1" applyAlignment="1">
      <alignment horizontal="left"/>
    </xf>
    <xf numFmtId="0" fontId="29" fillId="25" borderId="10" xfId="62" applyFont="1" applyFill="1" applyBorder="1" applyAlignment="1">
      <alignment horizontal="center" vertical="center" wrapText="1"/>
    </xf>
    <xf numFmtId="0" fontId="29" fillId="25" borderId="11" xfId="62" applyFont="1" applyFill="1" applyBorder="1" applyAlignment="1">
      <alignment horizontal="center" vertical="center" wrapText="1"/>
    </xf>
    <xf numFmtId="0" fontId="16" fillId="27" borderId="0" xfId="40" applyFont="1" applyFill="1" applyBorder="1" applyAlignment="1">
      <alignment horizontal="justify" wrapText="1"/>
    </xf>
    <xf numFmtId="0" fontId="97" fillId="26" borderId="0" xfId="70" applyFont="1" applyFill="1" applyBorder="1" applyAlignment="1">
      <alignment horizontal="left"/>
    </xf>
    <xf numFmtId="0" fontId="16" fillId="24" borderId="0" xfId="40" applyFont="1" applyFill="1" applyBorder="1" applyAlignment="1">
      <alignment horizontal="left" vertical="top" wrapText="1"/>
    </xf>
    <xf numFmtId="0" fontId="16" fillId="27" borderId="0" xfId="40" applyFont="1" applyFill="1" applyBorder="1" applyAlignment="1">
      <alignment horizontal="left"/>
    </xf>
    <xf numFmtId="2" fontId="12" fillId="25" borderId="0" xfId="70" applyNumberFormat="1" applyFont="1" applyFill="1" applyBorder="1" applyAlignment="1">
      <alignment horizontal="right"/>
    </xf>
    <xf numFmtId="0" fontId="11" fillId="24" borderId="0" xfId="40" applyFont="1" applyFill="1" applyBorder="1" applyAlignment="1">
      <alignment horizontal="left" vertical="center" wrapText="1" indent="1"/>
    </xf>
    <xf numFmtId="3" fontId="97" fillId="26" borderId="0" xfId="70" applyNumberFormat="1" applyFont="1" applyFill="1" applyBorder="1" applyAlignment="1">
      <alignment horizontal="left"/>
    </xf>
    <xf numFmtId="3" fontId="11" fillId="27" borderId="0" xfId="40" applyNumberFormat="1" applyFont="1" applyFill="1" applyBorder="1" applyAlignment="1">
      <alignment horizontal="left" vertical="center" wrapText="1" indent="1"/>
    </xf>
    <xf numFmtId="0" fontId="11" fillId="27" borderId="0" xfId="40" applyFont="1" applyFill="1" applyBorder="1" applyAlignment="1">
      <alignment horizontal="left" vertical="center" wrapText="1" indent="1"/>
    </xf>
    <xf numFmtId="0" fontId="9" fillId="25" borderId="0" xfId="70" applyFont="1" applyFill="1" applyBorder="1" applyAlignment="1">
      <alignment horizontal="left"/>
    </xf>
    <xf numFmtId="0" fontId="49" fillId="0" borderId="44" xfId="70" applyFont="1" applyFill="1" applyBorder="1" applyAlignment="1">
      <alignment horizontal="left" vertical="center"/>
    </xf>
    <xf numFmtId="0" fontId="49" fillId="0" borderId="45" xfId="70" applyFont="1" applyFill="1" applyBorder="1" applyAlignment="1">
      <alignment horizontal="left" vertical="center"/>
    </xf>
    <xf numFmtId="0" fontId="49" fillId="0" borderId="46" xfId="70" applyFont="1" applyFill="1" applyBorder="1" applyAlignment="1">
      <alignment horizontal="left" vertical="center"/>
    </xf>
    <xf numFmtId="0" fontId="16" fillId="25" borderId="0" xfId="70" applyNumberFormat="1" applyFont="1" applyFill="1" applyBorder="1" applyAlignment="1" applyProtection="1">
      <alignment horizontal="justify" vertical="justify" wrapText="1"/>
      <protection locked="0"/>
    </xf>
    <xf numFmtId="49" fontId="16" fillId="25" borderId="0" xfId="70" applyNumberFormat="1" applyFont="1" applyFill="1" applyBorder="1" applyAlignment="1">
      <alignment wrapText="1"/>
    </xf>
    <xf numFmtId="0" fontId="11" fillId="25" borderId="18" xfId="70" applyFont="1" applyFill="1" applyBorder="1" applyAlignment="1">
      <alignment horizontal="right" indent="5"/>
    </xf>
    <xf numFmtId="3" fontId="16" fillId="25" borderId="0" xfId="70" applyNumberFormat="1" applyFont="1" applyFill="1" applyBorder="1" applyAlignment="1">
      <alignment horizontal="right"/>
    </xf>
    <xf numFmtId="0" fontId="11" fillId="25" borderId="13" xfId="70" applyFont="1" applyFill="1" applyBorder="1" applyAlignment="1">
      <alignment horizontal="center"/>
    </xf>
    <xf numFmtId="0" fontId="11" fillId="25" borderId="62" xfId="70" applyFont="1" applyFill="1" applyBorder="1" applyAlignment="1">
      <alignment horizontal="center"/>
    </xf>
    <xf numFmtId="0" fontId="88" fillId="25" borderId="0" xfId="70" applyFont="1" applyFill="1" applyBorder="1" applyAlignment="1">
      <alignment horizontal="justify" vertical="center"/>
    </xf>
    <xf numFmtId="0" fontId="29" fillId="24" borderId="0" xfId="61" applyFont="1" applyFill="1" applyBorder="1" applyAlignment="1">
      <alignment horizontal="left" wrapText="1"/>
    </xf>
    <xf numFmtId="0" fontId="16" fillId="24" borderId="0" xfId="61" applyFont="1" applyFill="1" applyBorder="1" applyAlignment="1">
      <alignment horizontal="left" wrapText="1"/>
    </xf>
    <xf numFmtId="0" fontId="16" fillId="24" borderId="19" xfId="61" applyFont="1" applyFill="1" applyBorder="1" applyAlignment="1">
      <alignment horizontal="left" wrapText="1"/>
    </xf>
    <xf numFmtId="49" fontId="12" fillId="25" borderId="0" xfId="51" applyNumberFormat="1" applyFont="1" applyFill="1" applyBorder="1" applyAlignment="1">
      <alignment horizontal="left"/>
    </xf>
    <xf numFmtId="0" fontId="12" fillId="25" borderId="0" xfId="51" applyNumberFormat="1" applyFont="1" applyFill="1" applyBorder="1" applyAlignment="1">
      <alignment horizontal="left"/>
    </xf>
    <xf numFmtId="0" fontId="12" fillId="25" borderId="0" xfId="52" applyNumberFormat="1" applyFont="1" applyFill="1" applyBorder="1" applyAlignment="1">
      <alignment horizontal="right"/>
    </xf>
    <xf numFmtId="1" fontId="12" fillId="24" borderId="0" xfId="61" applyNumberFormat="1" applyFont="1" applyFill="1" applyBorder="1" applyAlignment="1">
      <alignment horizontal="center" wrapText="1"/>
    </xf>
    <xf numFmtId="1" fontId="12" fillId="25" borderId="0" xfId="51" applyNumberFormat="1" applyFont="1" applyFill="1" applyBorder="1" applyAlignment="1">
      <alignment horizontal="center"/>
    </xf>
    <xf numFmtId="0" fontId="49" fillId="26" borderId="15" xfId="51" applyFont="1" applyFill="1" applyBorder="1" applyAlignment="1">
      <alignment horizontal="left" vertical="center"/>
    </xf>
    <xf numFmtId="0" fontId="49" fillId="26" borderId="16" xfId="51" applyFont="1" applyFill="1" applyBorder="1" applyAlignment="1">
      <alignment horizontal="left" vertical="center"/>
    </xf>
    <xf numFmtId="0" fontId="49" fillId="26" borderId="17" xfId="51" applyFont="1" applyFill="1" applyBorder="1" applyAlignment="1">
      <alignment horizontal="left" vertical="center"/>
    </xf>
    <xf numFmtId="49" fontId="98" fillId="26" borderId="24" xfId="51" applyNumberFormat="1" applyFont="1" applyFill="1" applyBorder="1" applyAlignment="1">
      <alignment horizontal="center" vertical="center" wrapText="1"/>
    </xf>
    <xf numFmtId="49" fontId="98" fillId="26" borderId="25" xfId="51" applyNumberFormat="1" applyFont="1" applyFill="1" applyBorder="1" applyAlignment="1">
      <alignment horizontal="center" vertical="center"/>
    </xf>
    <xf numFmtId="0" fontId="11" fillId="25" borderId="0" xfId="0" applyFont="1" applyFill="1" applyBorder="1" applyAlignment="1">
      <alignment horizontal="center"/>
    </xf>
    <xf numFmtId="0" fontId="10" fillId="25" borderId="0" xfId="0" applyFont="1" applyFill="1" applyBorder="1"/>
    <xf numFmtId="0" fontId="12" fillId="25" borderId="0" xfId="52" applyNumberFormat="1" applyFont="1" applyFill="1" applyBorder="1" applyAlignment="1">
      <alignment horizontal="left"/>
    </xf>
    <xf numFmtId="0" fontId="12" fillId="25" borderId="0" xfId="52" applyNumberFormat="1" applyFont="1" applyFill="1" applyAlignment="1">
      <alignment horizontal="right"/>
    </xf>
    <xf numFmtId="0" fontId="33" fillId="25" borderId="0" xfId="0" applyFont="1" applyFill="1" applyBorder="1" applyAlignment="1">
      <alignment horizontal="left"/>
    </xf>
    <xf numFmtId="0" fontId="9" fillId="38" borderId="0" xfId="0" applyFont="1" applyFill="1" applyBorder="1" applyAlignment="1"/>
  </cellXfs>
  <cellStyles count="122">
    <cellStyle name="%" xfId="1"/>
    <cellStyle name="20% - Cor1" xfId="2" builtinId="30" customBuiltin="1"/>
    <cellStyle name="20% - Cor1 2" xfId="80"/>
    <cellStyle name="20% - Cor2" xfId="3" builtinId="34" customBuiltin="1"/>
    <cellStyle name="20% - Cor2 2" xfId="81"/>
    <cellStyle name="20% - Cor3" xfId="4" builtinId="38" customBuiltin="1"/>
    <cellStyle name="20% - Cor3 2" xfId="82"/>
    <cellStyle name="20% - Cor4" xfId="5" builtinId="42" customBuiltin="1"/>
    <cellStyle name="20% - Cor4 2" xfId="83"/>
    <cellStyle name="20% - Cor5" xfId="6" builtinId="46" customBuiltin="1"/>
    <cellStyle name="20% - Cor5 2" xfId="84"/>
    <cellStyle name="20% - Cor6" xfId="7" builtinId="50" customBuiltin="1"/>
    <cellStyle name="20% - Cor6 2" xfId="85"/>
    <cellStyle name="40% - Cor1" xfId="8" builtinId="31" customBuiltin="1"/>
    <cellStyle name="40% - Cor1 2" xfId="86"/>
    <cellStyle name="40% - Cor2" xfId="9" builtinId="35" customBuiltin="1"/>
    <cellStyle name="40% - Cor2 2" xfId="87"/>
    <cellStyle name="40% - Cor3" xfId="10" builtinId="39" customBuiltin="1"/>
    <cellStyle name="40% - Cor3 2" xfId="88"/>
    <cellStyle name="40% - Cor4" xfId="11" builtinId="43" customBuiltin="1"/>
    <cellStyle name="40% - Cor4 2" xfId="89"/>
    <cellStyle name="40% - Cor5" xfId="12" builtinId="47" customBuiltin="1"/>
    <cellStyle name="40% - Cor5 2" xfId="90"/>
    <cellStyle name="40% - Cor6" xfId="13" builtinId="51" customBuiltin="1"/>
    <cellStyle name="40% - Cor6 2" xfId="91"/>
    <cellStyle name="60% - Cor1" xfId="14" builtinId="32" customBuiltin="1"/>
    <cellStyle name="60% - Cor1 2" xfId="92"/>
    <cellStyle name="60% - Cor2" xfId="15" builtinId="36" customBuiltin="1"/>
    <cellStyle name="60% - Cor2 2" xfId="93"/>
    <cellStyle name="60% - Cor3" xfId="16" builtinId="40" customBuiltin="1"/>
    <cellStyle name="60% - Cor3 2" xfId="94"/>
    <cellStyle name="60% - Cor4" xfId="17" builtinId="44" customBuiltin="1"/>
    <cellStyle name="60% - Cor4 2" xfId="95"/>
    <cellStyle name="60% - Cor5" xfId="18" builtinId="48" customBuiltin="1"/>
    <cellStyle name="60% - Cor5 2" xfId="96"/>
    <cellStyle name="60% - Cor6" xfId="19" builtinId="52" customBuiltin="1"/>
    <cellStyle name="60% - Cor6 2" xfId="97"/>
    <cellStyle name="CABECALHO" xfId="74"/>
    <cellStyle name="Cabeçalho 1" xfId="20" builtinId="16" customBuiltin="1"/>
    <cellStyle name="Cabeçalho 1 2" xfId="98"/>
    <cellStyle name="Cabeçalho 2" xfId="21" builtinId="17" customBuiltin="1"/>
    <cellStyle name="Cabeçalho 2 2" xfId="99"/>
    <cellStyle name="Cabeçalho 3" xfId="22" builtinId="18" customBuiltin="1"/>
    <cellStyle name="Cabeçalho 3 2" xfId="100"/>
    <cellStyle name="Cabeçalho 4" xfId="23" builtinId="19" customBuiltin="1"/>
    <cellStyle name="Cabeçalho 4 2" xfId="101"/>
    <cellStyle name="Cálculo" xfId="24" builtinId="22" customBuiltin="1"/>
    <cellStyle name="Cálculo 2" xfId="102"/>
    <cellStyle name="Célula Ligada" xfId="25" builtinId="24" customBuiltin="1"/>
    <cellStyle name="Célula Ligada 2" xfId="103"/>
    <cellStyle name="Cor1" xfId="26" builtinId="29" customBuiltin="1"/>
    <cellStyle name="Cor1 2" xfId="104"/>
    <cellStyle name="Cor2" xfId="27" builtinId="33" customBuiltin="1"/>
    <cellStyle name="Cor2 2" xfId="105"/>
    <cellStyle name="Cor3" xfId="28" builtinId="37" customBuiltin="1"/>
    <cellStyle name="Cor3 2" xfId="106"/>
    <cellStyle name="Cor4" xfId="29" builtinId="41" customBuiltin="1"/>
    <cellStyle name="Cor4 2" xfId="107"/>
    <cellStyle name="Cor5" xfId="30" builtinId="45" customBuiltin="1"/>
    <cellStyle name="Cor5 2" xfId="108"/>
    <cellStyle name="Cor6" xfId="31" builtinId="49" customBuiltin="1"/>
    <cellStyle name="Cor6 2" xfId="109"/>
    <cellStyle name="Correcto" xfId="32" builtinId="26" customBuiltin="1"/>
    <cellStyle name="Correcto 2" xfId="110"/>
    <cellStyle name="DADOS" xfId="75"/>
    <cellStyle name="Entrada" xfId="33" builtinId="20" customBuiltin="1"/>
    <cellStyle name="Entrada 2" xfId="111"/>
    <cellStyle name="Euro" xfId="34"/>
    <cellStyle name="Hiperligação" xfId="68" builtinId="8"/>
    <cellStyle name="Incorrecto" xfId="35" builtinId="27" customBuiltin="1"/>
    <cellStyle name="Incorrecto 2" xfId="112"/>
    <cellStyle name="Neutro" xfId="36" builtinId="28" customBuiltin="1"/>
    <cellStyle name="Neutro 2" xfId="113"/>
    <cellStyle name="Normal" xfId="0" builtinId="0"/>
    <cellStyle name="Normal 10" xfId="67"/>
    <cellStyle name="Normal 10 2" xfId="69"/>
    <cellStyle name="Normal 2" xfId="37"/>
    <cellStyle name="Normal 3" xfId="38"/>
    <cellStyle name="Normal 3 2" xfId="52"/>
    <cellStyle name="Normal 4" xfId="39"/>
    <cellStyle name="Normal 4 2" xfId="70"/>
    <cellStyle name="Normal 5" xfId="50"/>
    <cellStyle name="Normal 5 2" xfId="51"/>
    <cellStyle name="Normal 6" xfId="54"/>
    <cellStyle name="Normal 6 2" xfId="62"/>
    <cellStyle name="Normal 7" xfId="57"/>
    <cellStyle name="Normal 8" xfId="64"/>
    <cellStyle name="Normal 9" xfId="65"/>
    <cellStyle name="Normal_18ssocial RSI" xfId="59"/>
    <cellStyle name="Normal_bedez2008 2" xfId="73"/>
    <cellStyle name="Normal_beFev2008 2" xfId="63"/>
    <cellStyle name="Normal_bejan2009" xfId="71"/>
    <cellStyle name="Normal_bejun2008" xfId="53"/>
    <cellStyle name="Normal_benov2008 2 2" xfId="72"/>
    <cellStyle name="Normal_beset2008" xfId="79"/>
    <cellStyle name="Normal_Book2" xfId="40"/>
    <cellStyle name="Normal_Book2 2" xfId="66"/>
    <cellStyle name="Normal_Book2 4" xfId="61"/>
    <cellStyle name="Normal_Book3" xfId="60"/>
    <cellStyle name="Normal_Q2" xfId="121"/>
    <cellStyle name="Nota" xfId="41" builtinId="10" customBuiltin="1"/>
    <cellStyle name="Nota 2" xfId="114"/>
    <cellStyle name="NUMLINHA" xfId="76"/>
    <cellStyle name="Percentagem 2" xfId="58"/>
    <cellStyle name="QDTITULO" xfId="77"/>
    <cellStyle name="Saída" xfId="42" builtinId="21" customBuiltin="1"/>
    <cellStyle name="Saída 2" xfId="115"/>
    <cellStyle name="Standaard_SifCdE01tableauxEN" xfId="43"/>
    <cellStyle name="Texto de Aviso" xfId="44" builtinId="11" customBuiltin="1"/>
    <cellStyle name="Texto de Aviso 2" xfId="116"/>
    <cellStyle name="Texto Explicativo" xfId="45" builtinId="53" customBuiltin="1"/>
    <cellStyle name="Texto Explicativo 2" xfId="117"/>
    <cellStyle name="TITCOLUNA" xfId="78"/>
    <cellStyle name="Título" xfId="46" builtinId="15" customBuiltin="1"/>
    <cellStyle name="Título 2" xfId="118"/>
    <cellStyle name="Total" xfId="47" builtinId="25" customBuiltin="1"/>
    <cellStyle name="Total 2" xfId="119"/>
    <cellStyle name="Verificar Célula" xfId="48" builtinId="23" customBuiltin="1"/>
    <cellStyle name="Verificar Célula 2" xfId="120"/>
    <cellStyle name="Vírgula 2" xfId="49"/>
    <cellStyle name="Vírgula 3" xfId="55"/>
    <cellStyle name="Vírgula 4" xfId="56"/>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CC0000"/>
      <rgbColor rgb="00008080"/>
      <rgbColor rgb="00C0C0C0"/>
      <rgbColor rgb="00808080"/>
      <rgbColor rgb="005F5F5F"/>
      <rgbColor rgb="00993366"/>
      <rgbColor rgb="00FFFFCC"/>
      <rgbColor rgb="00CCFFFF"/>
      <rgbColor rgb="00660066"/>
      <rgbColor rgb="00FF8080"/>
      <rgbColor rgb="000066CC"/>
      <rgbColor rgb="00CCCCFF"/>
      <rgbColor rgb="00EAEAEA"/>
      <rgbColor rgb="00FFE8D1"/>
      <rgbColor rgb="00FFFF00"/>
      <rgbColor rgb="00FFF2E5"/>
      <rgbColor rgb="00FF9966"/>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DF9707"/>
      <rgbColor rgb="00333399"/>
      <rgbColor rgb="00333333"/>
    </indexedColors>
    <mruColors>
      <color rgb="FF525252"/>
      <color rgb="FF686868"/>
      <color rgb="FFEBF7FF"/>
      <color rgb="FFD3EEFF"/>
      <color rgb="FFE0E0E0"/>
      <color rgb="FFE6E6E6"/>
      <color rgb="FFECECEC"/>
      <color rgb="FF004846"/>
      <color rgb="FF334C00"/>
      <color rgb="FF9E5E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23.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25.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26.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27.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28.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29.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30.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31.xml"/></Relationships>
</file>

<file path=xl/charts/_rels/chart21.xml.rels><?xml version="1.0" encoding="UTF-8" standalone="yes"?>
<Relationships xmlns="http://schemas.openxmlformats.org/package/2006/relationships"><Relationship Id="rId1" Type="http://schemas.openxmlformats.org/officeDocument/2006/relationships/chartUserShapes" Target="../drawings/drawing32.xml"/></Relationships>
</file>

<file path=xl/charts/_rels/chart23.xml.rels><?xml version="1.0" encoding="UTF-8" standalone="yes"?>
<Relationships xmlns="http://schemas.openxmlformats.org/package/2006/relationships"><Relationship Id="rId1" Type="http://schemas.openxmlformats.org/officeDocument/2006/relationships/chartUserShapes" Target="../drawings/drawing33.xml"/></Relationships>
</file>

<file path=xl/charts/_rels/chart24.xml.rels><?xml version="1.0" encoding="UTF-8" standalone="yes"?>
<Relationships xmlns="http://schemas.openxmlformats.org/package/2006/relationships"><Relationship Id="rId1" Type="http://schemas.openxmlformats.org/officeDocument/2006/relationships/chartUserShapes" Target="../drawings/drawing34.xml"/></Relationships>
</file>

<file path=xl/charts/_rels/chart25.xml.rels><?xml version="1.0" encoding="UTF-8" standalone="yes"?>
<Relationships xmlns="http://schemas.openxmlformats.org/package/2006/relationships"><Relationship Id="rId1" Type="http://schemas.openxmlformats.org/officeDocument/2006/relationships/chartUserShapes" Target="../drawings/drawing35.xml"/></Relationships>
</file>

<file path=xl/charts/_rels/chart26.xml.rels><?xml version="1.0" encoding="UTF-8" standalone="yes"?>
<Relationships xmlns="http://schemas.openxmlformats.org/package/2006/relationships"><Relationship Id="rId1" Type="http://schemas.openxmlformats.org/officeDocument/2006/relationships/chartUserShapes" Target="../drawings/drawing36.xml"/></Relationships>
</file>

<file path=xl/charts/_rels/chart27.xml.rels><?xml version="1.0" encoding="UTF-8" standalone="yes"?>
<Relationships xmlns="http://schemas.openxmlformats.org/package/2006/relationships"><Relationship Id="rId1" Type="http://schemas.openxmlformats.org/officeDocument/2006/relationships/chartUserShapes" Target="../drawings/drawing37.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20.xml"/></Relationships>
</file>

<file path=xl/charts/chart1.xml><?xml version="1.0" encoding="utf-8"?>
<c:chartSpace xmlns:c="http://schemas.openxmlformats.org/drawingml/2006/chart" xmlns:a="http://schemas.openxmlformats.org/drawingml/2006/main" xmlns:r="http://schemas.openxmlformats.org/officeDocument/2006/relationships">
  <c:lang val="pt-PT"/>
  <c:chart>
    <c:plotArea>
      <c:layout/>
      <c:barChart>
        <c:barDir val="bar"/>
        <c:grouping val="clustered"/>
        <c:ser>
          <c:idx val="0"/>
          <c:order val="0"/>
          <c:spPr>
            <a:solidFill>
              <a:srgbClr val="CC0000"/>
            </a:solidFill>
            <a:ln w="12700">
              <a:solidFill>
                <a:srgbClr val="FFFFFF"/>
              </a:solidFill>
              <a:prstDash val="solid"/>
            </a:ln>
          </c:spPr>
          <c:val>
            <c:numRef>
              <c:f>'16irct'!#REF!</c:f>
              <c:numCache>
                <c:formatCode>General</c:formatCode>
                <c:ptCount val="1"/>
                <c:pt idx="0">
                  <c:v>1</c:v>
                </c:pt>
              </c:numCache>
            </c:numRef>
          </c:val>
        </c:ser>
        <c:gapWidth val="80"/>
        <c:axId val="91757568"/>
        <c:axId val="91960064"/>
      </c:barChart>
      <c:catAx>
        <c:axId val="91757568"/>
        <c:scaling>
          <c:orientation val="maxMin"/>
        </c:scaling>
        <c:axPos val="l"/>
        <c:majorTickMark val="none"/>
        <c:tickLblPos val="none"/>
        <c:spPr>
          <a:ln w="3175">
            <a:solidFill>
              <a:srgbClr val="333333"/>
            </a:solidFill>
            <a:prstDash val="solid"/>
          </a:ln>
        </c:spPr>
        <c:crossAx val="91960064"/>
        <c:crosses val="autoZero"/>
        <c:auto val="1"/>
        <c:lblAlgn val="ctr"/>
        <c:lblOffset val="100"/>
        <c:tickMarkSkip val="1"/>
      </c:catAx>
      <c:valAx>
        <c:axId val="91960064"/>
        <c:scaling>
          <c:orientation val="minMax"/>
          <c:max val="3.4"/>
          <c:min val="-2.1"/>
        </c:scaling>
        <c:axPos val="t"/>
        <c:majorGridlines>
          <c:spPr>
            <a:ln w="3175">
              <a:solidFill>
                <a:srgbClr val="FFFFFF"/>
              </a:solidFill>
              <a:prstDash val="solid"/>
            </a:ln>
          </c:spPr>
        </c:majorGridlines>
        <c:numFmt formatCode="General" sourceLinked="1"/>
        <c:majorTickMark val="none"/>
        <c:tickLblPos val="none"/>
        <c:spPr>
          <a:ln w="9525">
            <a:noFill/>
          </a:ln>
        </c:spPr>
        <c:crossAx val="91757568"/>
        <c:crosses val="autoZero"/>
        <c:crossBetween val="between"/>
      </c:valAx>
      <c:spPr>
        <a:noFill/>
        <a:ln w="25400">
          <a:noFill/>
        </a:ln>
      </c:spPr>
    </c:plotArea>
    <c:plotVisOnly val="1"/>
    <c:dispBlanksAs val="gap"/>
  </c:chart>
  <c:spPr>
    <a:noFill/>
    <a:ln w="9525">
      <a:noFill/>
    </a:ln>
  </c:spPr>
  <c:txPr>
    <a:bodyPr/>
    <a:lstStyle/>
    <a:p>
      <a:pPr>
        <a:defRPr sz="10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lang val="pt-P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indicador de clima económico</a:t>
            </a:r>
            <a:endParaRPr lang="pt-PT" sz="1000" b="1" i="0" u="none" strike="noStrike" baseline="0">
              <a:solidFill>
                <a:schemeClr val="tx2"/>
              </a:solidFill>
              <a:latin typeface="Arial"/>
              <a:cs typeface="Arial"/>
            </a:endParaRPr>
          </a:p>
          <a:p>
            <a:pPr>
              <a:defRPr sz="800" b="0" i="0" u="none" strike="noStrike" baseline="0">
                <a:solidFill>
                  <a:schemeClr val="tx2"/>
                </a:solidFill>
                <a:latin typeface="Arial"/>
                <a:ea typeface="Arial"/>
                <a:cs typeface="Arial"/>
              </a:defRPr>
            </a:pPr>
            <a:r>
              <a:rPr lang="pt-PT" sz="700" b="0" i="0" u="none" strike="noStrike" baseline="0">
                <a:solidFill>
                  <a:schemeClr val="tx2"/>
                </a:solidFill>
                <a:latin typeface="Arial"/>
                <a:cs typeface="Arial"/>
              </a:rPr>
              <a:t>(sre/mm3m/%)</a:t>
            </a:r>
          </a:p>
        </c:rich>
      </c:tx>
      <c:layout>
        <c:manualLayout>
          <c:xMode val="edge"/>
          <c:yMode val="edge"/>
          <c:x val="0.25825891524038536"/>
          <c:y val="2.6881720430107652E-2"/>
        </c:manualLayout>
      </c:layout>
      <c:spPr>
        <a:noFill/>
        <a:ln w="25400">
          <a:noFill/>
        </a:ln>
      </c:spPr>
    </c:title>
    <c:plotArea>
      <c:layout>
        <c:manualLayout>
          <c:layoutTarget val="inner"/>
          <c:xMode val="edge"/>
          <c:yMode val="edge"/>
          <c:x val="6.8862376120380514E-2"/>
          <c:y val="0.1612911694134819"/>
          <c:w val="0.91916302038942677"/>
          <c:h val="0.55376634831962057"/>
        </c:manualLayout>
      </c:layout>
      <c:lineChart>
        <c:grouping val="standard"/>
        <c:ser>
          <c:idx val="0"/>
          <c:order val="0"/>
          <c:tx>
            <c:v>#REF!</c:v>
          </c:tx>
          <c:spPr>
            <a:ln w="25400">
              <a:solidFill>
                <a:schemeClr val="accent2"/>
              </a:solidFill>
              <a:prstDash val="solid"/>
            </a:ln>
          </c:spPr>
          <c:marker>
            <c:symbol val="none"/>
          </c:marker>
          <c:dLbls>
            <c:delete val="1"/>
          </c:dLbls>
          <c:cat>
            <c:strLit>
              <c:ptCount val="126"/>
              <c:pt idx="0">
                <c:v>jan.03</c:v>
              </c:pt>
              <c:pt idx="6">
                <c:v>jul.03</c:v>
              </c:pt>
              <c:pt idx="12">
                <c:v>jan.04</c:v>
              </c:pt>
              <c:pt idx="18">
                <c:v>jul.04</c:v>
              </c:pt>
              <c:pt idx="24">
                <c:v>jan.05</c:v>
              </c:pt>
              <c:pt idx="30">
                <c:v>jul.05</c:v>
              </c:pt>
              <c:pt idx="36">
                <c:v>jan.06</c:v>
              </c:pt>
              <c:pt idx="42">
                <c:v>jul.06</c:v>
              </c:pt>
              <c:pt idx="48">
                <c:v>jan.07</c:v>
              </c:pt>
              <c:pt idx="54">
                <c:v>jul.07</c:v>
              </c:pt>
              <c:pt idx="60">
                <c:v>jan.08</c:v>
              </c:pt>
              <c:pt idx="66">
                <c:v>jul.08</c:v>
              </c:pt>
              <c:pt idx="72">
                <c:v>jan.09</c:v>
              </c:pt>
              <c:pt idx="78">
                <c:v>jul.09</c:v>
              </c:pt>
              <c:pt idx="84">
                <c:v>jan.10</c:v>
              </c:pt>
              <c:pt idx="90">
                <c:v>jul.10</c:v>
              </c:pt>
              <c:pt idx="96">
                <c:v>jan.11</c:v>
              </c:pt>
              <c:pt idx="102">
                <c:v>jul.11</c:v>
              </c:pt>
              <c:pt idx="108">
                <c:v>jan.12</c:v>
              </c:pt>
              <c:pt idx="114">
                <c:v>jul.12</c:v>
              </c:pt>
              <c:pt idx="120">
                <c:v>jan. 13</c:v>
              </c:pt>
            </c:strLit>
          </c:cat>
          <c:val>
            <c:numLit>
              <c:formatCode>General</c:formatCode>
              <c:ptCount val="126"/>
              <c:pt idx="0">
                <c:v>-0.76430218661755511</c:v>
              </c:pt>
              <c:pt idx="1">
                <c:v>-0.60738283963701101</c:v>
              </c:pt>
              <c:pt idx="2">
                <c:v>-0.75762027665966303</c:v>
              </c:pt>
              <c:pt idx="3">
                <c:v>-0.70271367549180364</c:v>
              </c:pt>
              <c:pt idx="4">
                <c:v>-0.98009078016786588</c:v>
              </c:pt>
              <c:pt idx="5">
                <c:v>-0.89752842546656553</c:v>
              </c:pt>
              <c:pt idx="6">
                <c:v>-0.81623348571266141</c:v>
              </c:pt>
              <c:pt idx="7">
                <c:v>-0.50123696443612231</c:v>
              </c:pt>
              <c:pt idx="8">
                <c:v>-0.24613724842230125</c:v>
              </c:pt>
              <c:pt idx="9">
                <c:v>8.9373766430598384E-2</c:v>
              </c:pt>
              <c:pt idx="10">
                <c:v>0.18009932553557792</c:v>
              </c:pt>
              <c:pt idx="11">
                <c:v>0.19815994123031747</c:v>
              </c:pt>
              <c:pt idx="12">
                <c:v>9.9085264745083765E-2</c:v>
              </c:pt>
              <c:pt idx="13">
                <c:v>6.5646055741665377E-2</c:v>
              </c:pt>
              <c:pt idx="14">
                <c:v>6.9508994503708926E-2</c:v>
              </c:pt>
              <c:pt idx="15">
                <c:v>0.23451361798320758</c:v>
              </c:pt>
              <c:pt idx="16">
                <c:v>0.59347539733642252</c:v>
              </c:pt>
              <c:pt idx="17">
                <c:v>0.83339283307581502</c:v>
              </c:pt>
              <c:pt idx="18">
                <c:v>0.97798257425717983</c:v>
              </c:pt>
              <c:pt idx="19">
                <c:v>0.99876165267692663</c:v>
              </c:pt>
              <c:pt idx="20">
                <c:v>1.0238497489002918</c:v>
              </c:pt>
              <c:pt idx="21">
                <c:v>0.92305903389520805</c:v>
              </c:pt>
              <c:pt idx="22">
                <c:v>0.66978178940660005</c:v>
              </c:pt>
              <c:pt idx="23">
                <c:v>0.43359170708669287</c:v>
              </c:pt>
              <c:pt idx="24">
                <c:v>0.35906714641081078</c:v>
              </c:pt>
              <c:pt idx="25">
                <c:v>0.43764761130127938</c:v>
              </c:pt>
              <c:pt idx="26">
                <c:v>0.60590964983924178</c:v>
              </c:pt>
              <c:pt idx="27">
                <c:v>0.62658130279354263</c:v>
              </c:pt>
              <c:pt idx="28">
                <c:v>0.59077940713107424</c:v>
              </c:pt>
              <c:pt idx="29">
                <c:v>0.3931799948244441</c:v>
              </c:pt>
              <c:pt idx="30">
                <c:v>4.5984899555442812E-2</c:v>
              </c:pt>
              <c:pt idx="31">
                <c:v>-0.13900246972702388</c:v>
              </c:pt>
              <c:pt idx="32">
                <c:v>-0.2031845092181708</c:v>
              </c:pt>
              <c:pt idx="33">
                <c:v>-1.4550767866615065E-2</c:v>
              </c:pt>
              <c:pt idx="34">
                <c:v>-0.10961747436292886</c:v>
              </c:pt>
              <c:pt idx="35">
                <c:v>2.6190838164690151E-2</c:v>
              </c:pt>
              <c:pt idx="36">
                <c:v>-2.0903185535058742E-3</c:v>
              </c:pt>
              <c:pt idx="37">
                <c:v>0.26882044319274923</c:v>
              </c:pt>
              <c:pt idx="38">
                <c:v>0.12007204195588844</c:v>
              </c:pt>
              <c:pt idx="39">
                <c:v>0.29291329399716293</c:v>
              </c:pt>
              <c:pt idx="40">
                <c:v>0.17584194138405823</c:v>
              </c:pt>
              <c:pt idx="41">
                <c:v>0.54423842296892955</c:v>
              </c:pt>
              <c:pt idx="42">
                <c:v>0.64255256243747005</c:v>
              </c:pt>
              <c:pt idx="43">
                <c:v>0.80680661550407373</c:v>
              </c:pt>
              <c:pt idx="44">
                <c:v>0.78916749256090268</c:v>
              </c:pt>
              <c:pt idx="45">
                <c:v>0.96810630439165657</c:v>
              </c:pt>
              <c:pt idx="46">
                <c:v>1.0008611288258671</c:v>
              </c:pt>
              <c:pt idx="47">
                <c:v>0.79792994472654599</c:v>
              </c:pt>
              <c:pt idx="48">
                <c:v>0.6262700454400546</c:v>
              </c:pt>
              <c:pt idx="49">
                <c:v>0.69955553427184292</c:v>
              </c:pt>
              <c:pt idx="50">
                <c:v>0.97790848191957802</c:v>
              </c:pt>
              <c:pt idx="51">
                <c:v>1.1302222901301298</c:v>
              </c:pt>
              <c:pt idx="52">
                <c:v>1.2805236915384572</c:v>
              </c:pt>
              <c:pt idx="53">
                <c:v>1.3641661428543639</c:v>
              </c:pt>
              <c:pt idx="54">
                <c:v>1.2492960045559418</c:v>
              </c:pt>
              <c:pt idx="55">
                <c:v>1.2530142296087687</c:v>
              </c:pt>
              <c:pt idx="56">
                <c:v>1.2666299848387741</c:v>
              </c:pt>
              <c:pt idx="57">
                <c:v>1.3563124743707824</c:v>
              </c:pt>
              <c:pt idx="58">
                <c:v>1.3054400009117721</c:v>
              </c:pt>
              <c:pt idx="59">
                <c:v>1.1716554490839741</c:v>
              </c:pt>
              <c:pt idx="60">
                <c:v>1.0988380618072537</c:v>
              </c:pt>
              <c:pt idx="61">
                <c:v>1.0754036629447232</c:v>
              </c:pt>
              <c:pt idx="62">
                <c:v>1.2511911518361138</c:v>
              </c:pt>
              <c:pt idx="63">
                <c:v>1.2795950094891415</c:v>
              </c:pt>
              <c:pt idx="64">
                <c:v>1.2271134950851337</c:v>
              </c:pt>
              <c:pt idx="65">
                <c:v>0.79730018267603653</c:v>
              </c:pt>
              <c:pt idx="66">
                <c:v>0.45614500178069467</c:v>
              </c:pt>
              <c:pt idx="67">
                <c:v>0.28823999423180752</c:v>
              </c:pt>
              <c:pt idx="68">
                <c:v>0.19325680254706881</c:v>
              </c:pt>
              <c:pt idx="69">
                <c:v>-0.14709744990151141</c:v>
              </c:pt>
              <c:pt idx="70">
                <c:v>-0.97400303120791543</c:v>
              </c:pt>
              <c:pt idx="71">
                <c:v>-1.7480534720605709</c:v>
              </c:pt>
              <c:pt idx="72">
                <c:v>-2.2803453339991977</c:v>
              </c:pt>
              <c:pt idx="73">
                <c:v>-2.6705379800859412</c:v>
              </c:pt>
              <c:pt idx="74">
                <c:v>-2.7654635408767851</c:v>
              </c:pt>
              <c:pt idx="75">
                <c:v>-2.8160995140217908</c:v>
              </c:pt>
              <c:pt idx="76">
                <c:v>-2.3920400199728369</c:v>
              </c:pt>
              <c:pt idx="77">
                <c:v>-2.0110302665100352</c:v>
              </c:pt>
              <c:pt idx="78">
                <c:v>-1.5337383987039848</c:v>
              </c:pt>
              <c:pt idx="79">
                <c:v>-1.0368492088256778</c:v>
              </c:pt>
              <c:pt idx="80">
                <c:v>-0.60219395034409673</c:v>
              </c:pt>
              <c:pt idx="81">
                <c:v>-0.21980614216046945</c:v>
              </c:pt>
              <c:pt idx="82">
                <c:v>-0.27122444688065589</c:v>
              </c:pt>
              <c:pt idx="83">
                <c:v>-0.39016920407553318</c:v>
              </c:pt>
              <c:pt idx="84">
                <c:v>-0.54309812355791787</c:v>
              </c:pt>
              <c:pt idx="85">
                <c:v>-0.59703337754962627</c:v>
              </c:pt>
              <c:pt idx="86">
                <c:v>-0.47265184633640889</c:v>
              </c:pt>
              <c:pt idx="87">
                <c:v>-0.25378067482832933</c:v>
              </c:pt>
              <c:pt idx="88">
                <c:v>-3.9377708944987246E-2</c:v>
              </c:pt>
              <c:pt idx="89">
                <c:v>6.4980441559908134E-2</c:v>
              </c:pt>
              <c:pt idx="90">
                <c:v>-4.9579925382695067E-3</c:v>
              </c:pt>
              <c:pt idx="91">
                <c:v>-6.7143123070080579E-4</c:v>
              </c:pt>
              <c:pt idx="92">
                <c:v>3.5598516318333111E-3</c:v>
              </c:pt>
              <c:pt idx="93">
                <c:v>-0.20697153371468688</c:v>
              </c:pt>
              <c:pt idx="94">
                <c:v>-0.51084155755414073</c:v>
              </c:pt>
              <c:pt idx="95">
                <c:v>-1.0184404119802661</c:v>
              </c:pt>
              <c:pt idx="96">
                <c:v>-1.1726066769159684</c:v>
              </c:pt>
              <c:pt idx="97">
                <c:v>-1.3374307382509394</c:v>
              </c:pt>
              <c:pt idx="98">
                <c:v>-1.418202067561396</c:v>
              </c:pt>
              <c:pt idx="99">
                <c:v>-1.692652671290976</c:v>
              </c:pt>
              <c:pt idx="100">
                <c:v>-1.9052968845825653</c:v>
              </c:pt>
              <c:pt idx="101">
                <c:v>-2.0659916446267252</c:v>
              </c:pt>
              <c:pt idx="102">
                <c:v>-2.2121571671902607</c:v>
              </c:pt>
              <c:pt idx="103">
                <c:v>-2.3387431801524747</c:v>
              </c:pt>
              <c:pt idx="104">
                <c:v>-2.5768058649352574</c:v>
              </c:pt>
              <c:pt idx="105">
                <c:v>-2.8396471481475487</c:v>
              </c:pt>
              <c:pt idx="106">
                <c:v>-3.3309017655708595</c:v>
              </c:pt>
              <c:pt idx="107">
                <c:v>-3.7763820842548768</c:v>
              </c:pt>
              <c:pt idx="108">
                <c:v>-4.0693864508691489</c:v>
              </c:pt>
              <c:pt idx="109">
                <c:v>-4.1992851794060426</c:v>
              </c:pt>
              <c:pt idx="110">
                <c:v>-4.1483153049949362</c:v>
              </c:pt>
              <c:pt idx="111">
                <c:v>-4.0195690819597001</c:v>
              </c:pt>
              <c:pt idx="112">
                <c:v>-3.988038922366409</c:v>
              </c:pt>
              <c:pt idx="113">
                <c:v>-3.8115592484058158</c:v>
              </c:pt>
              <c:pt idx="114">
                <c:v>-3.7487915140605694</c:v>
              </c:pt>
              <c:pt idx="115">
                <c:v>-3.4406010560681546</c:v>
              </c:pt>
              <c:pt idx="116">
                <c:v>-3.6117691937339567</c:v>
              </c:pt>
              <c:pt idx="117">
                <c:v>-3.9635599974879812</c:v>
              </c:pt>
              <c:pt idx="118">
                <c:v>-4.2973628473817342</c:v>
              </c:pt>
              <c:pt idx="119">
                <c:v>-4.3827291727191033</c:v>
              </c:pt>
              <c:pt idx="120">
                <c:v>-4.3</c:v>
              </c:pt>
              <c:pt idx="121">
                <c:v>-4.2</c:v>
              </c:pt>
              <c:pt idx="122">
                <c:v>-3.9</c:v>
              </c:pt>
              <c:pt idx="123">
                <c:v>-3.6</c:v>
              </c:pt>
              <c:pt idx="124">
                <c:v>-3.2</c:v>
              </c:pt>
              <c:pt idx="125">
                <c:v>-2.9</c:v>
              </c:pt>
            </c:numLit>
          </c:val>
        </c:ser>
        <c:dLbls>
          <c:showSerName val="1"/>
        </c:dLbls>
        <c:marker val="1"/>
        <c:axId val="90876928"/>
        <c:axId val="90887296"/>
      </c:lineChart>
      <c:catAx>
        <c:axId val="90876928"/>
        <c:scaling>
          <c:orientation val="minMax"/>
        </c:scaling>
        <c:axPos val="b"/>
        <c:title>
          <c:tx>
            <c:rich>
              <a:bodyPr/>
              <a:lstStyle/>
              <a:p>
                <a:pPr>
                  <a:defRPr sz="600" b="0" i="0" u="none" strike="noStrike" baseline="0">
                    <a:solidFill>
                      <a:schemeClr val="tx2"/>
                    </a:solidFill>
                    <a:latin typeface="Arial"/>
                    <a:ea typeface="Arial"/>
                    <a:cs typeface="Arial"/>
                  </a:defRPr>
                </a:pPr>
                <a:r>
                  <a:rPr lang="pt-PT" baseline="0">
                    <a:solidFill>
                      <a:schemeClr val="tx2"/>
                    </a:solidFill>
                  </a:rPr>
                  <a:t>fonte: INE: ICIT, ICCOP, ICC e ICS. </a:t>
                </a:r>
              </a:p>
            </c:rich>
          </c:tx>
          <c:layout>
            <c:manualLayout>
              <c:xMode val="edge"/>
              <c:yMode val="edge"/>
              <c:x val="1.4970059880239521E-2"/>
              <c:y val="0.91935935427426407"/>
            </c:manualLayout>
          </c:layout>
          <c:spPr>
            <a:noFill/>
            <a:ln w="25400">
              <a:noFill/>
            </a:ln>
          </c:spPr>
        </c:title>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90887296"/>
        <c:crosses val="autoZero"/>
        <c:auto val="1"/>
        <c:lblAlgn val="ctr"/>
        <c:lblOffset val="100"/>
        <c:tickLblSkip val="1"/>
        <c:tickMarkSkip val="1"/>
      </c:catAx>
      <c:valAx>
        <c:axId val="90887296"/>
        <c:scaling>
          <c:orientation val="minMax"/>
          <c:max val="6"/>
          <c:min val="-5"/>
        </c:scaling>
        <c:axPos val="l"/>
        <c:numFmt formatCode="0" sourceLinked="0"/>
        <c:maj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90876928"/>
        <c:crosses val="autoZero"/>
        <c:crossBetween val="between"/>
        <c:majorUnit val="5"/>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chart>
  <c:spPr>
    <a:solidFill>
      <a:schemeClr val="accent6"/>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c:printSettings>
</c:chartSpace>
</file>

<file path=xl/charts/chart11.xml><?xml version="1.0" encoding="utf-8"?>
<c:chartSpace xmlns:c="http://schemas.openxmlformats.org/drawingml/2006/chart" xmlns:a="http://schemas.openxmlformats.org/drawingml/2006/main" xmlns:r="http://schemas.openxmlformats.org/officeDocument/2006/relationships">
  <c:lang val="pt-PT"/>
  <c:chart>
    <c:title>
      <c:tx>
        <c:rich>
          <a:bodyPr/>
          <a:lstStyle/>
          <a:p>
            <a:pPr algn="ct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perspetivas de evolução do emprego nos próximos 3 meses</a:t>
            </a:r>
            <a:r>
              <a:rPr lang="pt-PT" sz="800" b="0" i="0" u="none" strike="noStrike" baseline="0">
                <a:solidFill>
                  <a:schemeClr val="tx2"/>
                </a:solidFill>
                <a:latin typeface="Arial"/>
                <a:cs typeface="Arial"/>
              </a:rPr>
              <a:t> </a:t>
            </a:r>
            <a:r>
              <a:rPr lang="pt-PT" sz="700" b="0" i="0" u="none" strike="noStrike" baseline="0">
                <a:solidFill>
                  <a:schemeClr val="tx2"/>
                </a:solidFill>
                <a:latin typeface="Arial"/>
                <a:cs typeface="Arial"/>
              </a:rPr>
              <a:t>(sre/mm3m)</a:t>
            </a:r>
          </a:p>
        </c:rich>
      </c:tx>
      <c:layout>
        <c:manualLayout>
          <c:xMode val="edge"/>
          <c:yMode val="edge"/>
          <c:x val="0.10682523734978262"/>
          <c:y val="5.4945054945054984E-3"/>
        </c:manualLayout>
      </c:layout>
      <c:spPr>
        <a:noFill/>
        <a:ln w="25400">
          <a:noFill/>
        </a:ln>
      </c:spPr>
    </c:title>
    <c:plotArea>
      <c:layout>
        <c:manualLayout>
          <c:layoutTarget val="inner"/>
          <c:xMode val="edge"/>
          <c:yMode val="edge"/>
          <c:x val="8.3086173796500948E-2"/>
          <c:y val="0.20329670329670341"/>
          <c:w val="0.90504582171188463"/>
          <c:h val="0.51648351648351665"/>
        </c:manualLayout>
      </c:layout>
      <c:lineChart>
        <c:grouping val="standard"/>
        <c:ser>
          <c:idx val="0"/>
          <c:order val="0"/>
          <c:tx>
            <c:v>1ºTrim.</c:v>
          </c:tx>
          <c:spPr>
            <a:ln w="25400">
              <a:solidFill>
                <a:srgbClr val="808080"/>
              </a:solidFill>
              <a:prstDash val="solid"/>
            </a:ln>
          </c:spPr>
          <c:marker>
            <c:symbol val="none"/>
          </c:marker>
          <c:dLbls>
            <c:dLbl>
              <c:idx val="8"/>
              <c:layout>
                <c:manualLayout>
                  <c:x val="0.33925652468515632"/>
                  <c:y val="0.15131608548931899"/>
                </c:manualLayout>
              </c:layout>
              <c:tx>
                <c:rich>
                  <a:bodyPr/>
                  <a:lstStyle/>
                  <a:p>
                    <a:pPr>
                      <a:defRPr sz="800" b="0" i="0" u="none" strike="noStrike" baseline="0">
                        <a:solidFill>
                          <a:srgbClr val="000000"/>
                        </a:solidFill>
                        <a:latin typeface="Arial"/>
                        <a:ea typeface="Arial"/>
                        <a:cs typeface="Arial"/>
                      </a:defRPr>
                    </a:pPr>
                    <a:r>
                      <a:rPr lang="pt-PT" sz="700" b="1" i="0" u="none" strike="noStrike" baseline="0">
                        <a:solidFill>
                          <a:srgbClr val="333333"/>
                        </a:solidFill>
                        <a:latin typeface="Arial"/>
                        <a:cs typeface="Arial"/>
                      </a:rPr>
                      <a:t>indústria</a:t>
                    </a:r>
                    <a:r>
                      <a:rPr lang="pt-PT" sz="700" b="1" i="0" u="none" strike="noStrike" baseline="0">
                        <a:solidFill>
                          <a:srgbClr val="008000"/>
                        </a:solidFill>
                        <a:latin typeface="Arial"/>
                        <a:cs typeface="Arial"/>
                      </a:rPr>
                      <a:t> </a:t>
                    </a:r>
                  </a:p>
                </c:rich>
              </c:tx>
              <c:spPr>
                <a:noFill/>
                <a:ln w="25400">
                  <a:noFill/>
                </a:ln>
              </c:spPr>
              <c:dLblPos val="r"/>
            </c:dLbl>
            <c:delete val="1"/>
          </c:dLbls>
          <c:cat>
            <c:strLit>
              <c:ptCount val="126"/>
              <c:pt idx="0">
                <c:v>jan.03</c:v>
              </c:pt>
              <c:pt idx="6">
                <c:v>jul.03</c:v>
              </c:pt>
              <c:pt idx="12">
                <c:v>jan.04</c:v>
              </c:pt>
              <c:pt idx="18">
                <c:v>jul.04</c:v>
              </c:pt>
              <c:pt idx="24">
                <c:v>jan.05</c:v>
              </c:pt>
              <c:pt idx="30">
                <c:v>jul.05</c:v>
              </c:pt>
              <c:pt idx="36">
                <c:v>jan.06</c:v>
              </c:pt>
              <c:pt idx="42">
                <c:v>jul.06</c:v>
              </c:pt>
              <c:pt idx="48">
                <c:v>jan.07</c:v>
              </c:pt>
              <c:pt idx="54">
                <c:v>jul.07</c:v>
              </c:pt>
              <c:pt idx="60">
                <c:v>jan.08</c:v>
              </c:pt>
              <c:pt idx="66">
                <c:v>jul.08</c:v>
              </c:pt>
              <c:pt idx="72">
                <c:v>jan.09</c:v>
              </c:pt>
              <c:pt idx="78">
                <c:v>jul.09</c:v>
              </c:pt>
              <c:pt idx="84">
                <c:v>jan.10</c:v>
              </c:pt>
              <c:pt idx="90">
                <c:v>jul.10</c:v>
              </c:pt>
              <c:pt idx="96">
                <c:v>jan.11</c:v>
              </c:pt>
              <c:pt idx="102">
                <c:v>jul.11</c:v>
              </c:pt>
              <c:pt idx="108">
                <c:v>jan.12</c:v>
              </c:pt>
              <c:pt idx="114">
                <c:v>jul.12</c:v>
              </c:pt>
              <c:pt idx="120">
                <c:v>jan. 13</c:v>
              </c:pt>
            </c:strLit>
          </c:cat>
          <c:val>
            <c:numLit>
              <c:formatCode>General</c:formatCode>
              <c:ptCount val="126"/>
              <c:pt idx="0">
                <c:v>0</c:v>
              </c:pt>
              <c:pt idx="1">
                <c:v>0</c:v>
              </c:pt>
              <c:pt idx="2">
                <c:v>-12.036239894658356</c:v>
              </c:pt>
              <c:pt idx="3">
                <c:v>-13.702906561325022</c:v>
              </c:pt>
              <c:pt idx="4">
                <c:v>-14.369573227991674</c:v>
              </c:pt>
              <c:pt idx="5">
                <c:v>-13.369573227991674</c:v>
              </c:pt>
              <c:pt idx="6">
                <c:v>-12.036239894658356</c:v>
              </c:pt>
              <c:pt idx="7">
                <c:v>-12.369573227991674</c:v>
              </c:pt>
              <c:pt idx="8">
                <c:v>-12.369573227991674</c:v>
              </c:pt>
              <c:pt idx="9">
                <c:v>-12.036239894658356</c:v>
              </c:pt>
              <c:pt idx="10">
                <c:v>-12.702906561325022</c:v>
              </c:pt>
              <c:pt idx="11">
                <c:v>-12.702906561325022</c:v>
              </c:pt>
              <c:pt idx="12">
                <c:v>-13.036239894658356</c:v>
              </c:pt>
              <c:pt idx="13">
                <c:v>-11.369573227991674</c:v>
              </c:pt>
              <c:pt idx="14">
                <c:v>-11.369573227991674</c:v>
              </c:pt>
              <c:pt idx="15">
                <c:v>-11.036239894658356</c:v>
              </c:pt>
              <c:pt idx="16">
                <c:v>-11.036239894658356</c:v>
              </c:pt>
              <c:pt idx="17">
                <c:v>-11.036239894658356</c:v>
              </c:pt>
              <c:pt idx="18">
                <c:v>-11.702906561325022</c:v>
              </c:pt>
              <c:pt idx="19">
                <c:v>-12.036239894658356</c:v>
              </c:pt>
              <c:pt idx="20">
                <c:v>-12.702906561325022</c:v>
              </c:pt>
              <c:pt idx="21">
                <c:v>-13.369573227991674</c:v>
              </c:pt>
              <c:pt idx="22">
                <c:v>-13.369573227991674</c:v>
              </c:pt>
              <c:pt idx="23">
                <c:v>-13.036239894658356</c:v>
              </c:pt>
              <c:pt idx="24">
                <c:v>-10.702906561325022</c:v>
              </c:pt>
              <c:pt idx="25">
                <c:v>-12.036239894658356</c:v>
              </c:pt>
              <c:pt idx="26">
                <c:v>-12.036239894658356</c:v>
              </c:pt>
              <c:pt idx="27">
                <c:v>-13.369573227991674</c:v>
              </c:pt>
              <c:pt idx="28">
                <c:v>-11.369573227991674</c:v>
              </c:pt>
              <c:pt idx="29">
                <c:v>-11.369573227991674</c:v>
              </c:pt>
              <c:pt idx="30">
                <c:v>-11.036239894658356</c:v>
              </c:pt>
              <c:pt idx="31">
                <c:v>-11.369573227991674</c:v>
              </c:pt>
              <c:pt idx="32">
                <c:v>-12.036239894658356</c:v>
              </c:pt>
              <c:pt idx="33">
                <c:v>-12.036239894658356</c:v>
              </c:pt>
              <c:pt idx="34">
                <c:v>-12.702906561325022</c:v>
              </c:pt>
              <c:pt idx="35">
                <c:v>-12.369573227991674</c:v>
              </c:pt>
              <c:pt idx="36">
                <c:v>-13.702906561325022</c:v>
              </c:pt>
              <c:pt idx="37">
                <c:v>-12.702906561325022</c:v>
              </c:pt>
              <c:pt idx="38">
                <c:v>-10.369573227991674</c:v>
              </c:pt>
              <c:pt idx="39">
                <c:v>-8.7029065613250047</c:v>
              </c:pt>
              <c:pt idx="40">
                <c:v>-8.0362398946583546</c:v>
              </c:pt>
              <c:pt idx="41">
                <c:v>-6.0362398946583573</c:v>
              </c:pt>
              <c:pt idx="42">
                <c:v>-3.7029065613250012</c:v>
              </c:pt>
              <c:pt idx="43">
                <c:v>-2.3695732279916681</c:v>
              </c:pt>
              <c:pt idx="44">
                <c:v>-3.7029065613250012</c:v>
              </c:pt>
              <c:pt idx="45">
                <c:v>-5.3695732279916664</c:v>
              </c:pt>
              <c:pt idx="46">
                <c:v>-5.3695732279916664</c:v>
              </c:pt>
              <c:pt idx="47">
                <c:v>-6.3695732279916664</c:v>
              </c:pt>
              <c:pt idx="48">
                <c:v>-5.3695732279916664</c:v>
              </c:pt>
              <c:pt idx="49">
                <c:v>-6.0362398946583573</c:v>
              </c:pt>
              <c:pt idx="50">
                <c:v>-4.7029065613249799</c:v>
              </c:pt>
              <c:pt idx="51">
                <c:v>-3.7029065613250012</c:v>
              </c:pt>
              <c:pt idx="52">
                <c:v>-3.0362398946583333</c:v>
              </c:pt>
              <c:pt idx="53">
                <c:v>-1.7029065613250001</c:v>
              </c:pt>
              <c:pt idx="54">
                <c:v>-2.0362398946583333</c:v>
              </c:pt>
              <c:pt idx="55">
                <c:v>-2.3695732279916681</c:v>
              </c:pt>
              <c:pt idx="56">
                <c:v>-2.7029065613250012</c:v>
              </c:pt>
              <c:pt idx="57">
                <c:v>-2.7029065613250012</c:v>
              </c:pt>
              <c:pt idx="58">
                <c:v>-3.3695732279916681</c:v>
              </c:pt>
              <c:pt idx="59">
                <c:v>-2.7029065613250012</c:v>
              </c:pt>
              <c:pt idx="60">
                <c:v>-3.0362398946583333</c:v>
              </c:pt>
              <c:pt idx="61">
                <c:v>-2.3695732279916681</c:v>
              </c:pt>
              <c:pt idx="62">
                <c:v>-3.7029065613250012</c:v>
              </c:pt>
              <c:pt idx="63">
                <c:v>-2.0362398946583333</c:v>
              </c:pt>
              <c:pt idx="64">
                <c:v>-1.7029065613250001</c:v>
              </c:pt>
              <c:pt idx="65">
                <c:v>-2.3695732279916681</c:v>
              </c:pt>
              <c:pt idx="66">
                <c:v>-5.0362398946583573</c:v>
              </c:pt>
              <c:pt idx="67">
                <c:v>-6.0362398946583573</c:v>
              </c:pt>
              <c:pt idx="68">
                <c:v>-7.7029065613249799</c:v>
              </c:pt>
              <c:pt idx="69">
                <c:v>-11.036239894658356</c:v>
              </c:pt>
              <c:pt idx="70">
                <c:v>-17.036239894658326</c:v>
              </c:pt>
              <c:pt idx="71">
                <c:v>-22.369573227991662</c:v>
              </c:pt>
              <c:pt idx="72">
                <c:v>-23.702906561324909</c:v>
              </c:pt>
              <c:pt idx="73">
                <c:v>-22.702906561324909</c:v>
              </c:pt>
              <c:pt idx="74">
                <c:v>-21.369573227991662</c:v>
              </c:pt>
              <c:pt idx="75">
                <c:v>-20.369573227991662</c:v>
              </c:pt>
              <c:pt idx="76">
                <c:v>-18.466506069238889</c:v>
              </c:pt>
              <c:pt idx="77">
                <c:v>-15.813354880019444</c:v>
              </c:pt>
              <c:pt idx="78">
                <c:v>-14.613226629533335</c:v>
              </c:pt>
              <c:pt idx="79">
                <c:v>-13.611710894066666</c:v>
              </c:pt>
              <c:pt idx="80">
                <c:v>-12.258621154166667</c:v>
              </c:pt>
              <c:pt idx="81">
                <c:v>-10.5970439097</c:v>
              </c:pt>
              <c:pt idx="82">
                <c:v>-8.6671401818000007</c:v>
              </c:pt>
              <c:pt idx="83">
                <c:v>-8.5938224071666678</c:v>
              </c:pt>
              <c:pt idx="84">
                <c:v>-8.3064344963667391</c:v>
              </c:pt>
              <c:pt idx="85">
                <c:v>-8.3235405485333693</c:v>
              </c:pt>
              <c:pt idx="86">
                <c:v>-6.3326816739000007</c:v>
              </c:pt>
              <c:pt idx="87">
                <c:v>-6.2949212096999769</c:v>
              </c:pt>
              <c:pt idx="88">
                <c:v>-6.2755273095333424</c:v>
              </c:pt>
              <c:pt idx="89">
                <c:v>-6.5103645946333515</c:v>
              </c:pt>
              <c:pt idx="90">
                <c:v>-5.1938232901000001</c:v>
              </c:pt>
              <c:pt idx="91">
                <c:v>-4.7873935623000001</c:v>
              </c:pt>
              <c:pt idx="92">
                <c:v>-4.0098833972666714</c:v>
              </c:pt>
              <c:pt idx="93">
                <c:v>-5.0275974541333328</c:v>
              </c:pt>
              <c:pt idx="94">
                <c:v>-4.3700699850333722</c:v>
              </c:pt>
              <c:pt idx="95">
                <c:v>-5.5547231414666713</c:v>
              </c:pt>
              <c:pt idx="96">
                <c:v>-4.6521763955999855</c:v>
              </c:pt>
              <c:pt idx="97">
                <c:v>-5.2662678532666733</c:v>
              </c:pt>
              <c:pt idx="98">
                <c:v>-5.1724659387666669</c:v>
              </c:pt>
              <c:pt idx="99">
                <c:v>-4.4171584549666694</c:v>
              </c:pt>
              <c:pt idx="100">
                <c:v>-3.2837325110333477</c:v>
              </c:pt>
              <c:pt idx="101">
                <c:v>-3.0329619842666582</c:v>
              </c:pt>
              <c:pt idx="102">
                <c:v>-5.3356642926000024</c:v>
              </c:pt>
              <c:pt idx="103">
                <c:v>-7.0659976844666694</c:v>
              </c:pt>
              <c:pt idx="104">
                <c:v>-8.3537023571333826</c:v>
              </c:pt>
              <c:pt idx="105">
                <c:v>-9.0961019475000011</c:v>
              </c:pt>
              <c:pt idx="106">
                <c:v>-11.184360892333331</c:v>
              </c:pt>
              <c:pt idx="107">
                <c:v>-12.811830500766707</c:v>
              </c:pt>
              <c:pt idx="108">
                <c:v>-13.8</c:v>
              </c:pt>
              <c:pt idx="109">
                <c:v>-14.2</c:v>
              </c:pt>
              <c:pt idx="110">
                <c:v>-14.7</c:v>
              </c:pt>
              <c:pt idx="111">
                <c:v>-14.2</c:v>
              </c:pt>
              <c:pt idx="112">
                <c:v>-13.4</c:v>
              </c:pt>
              <c:pt idx="113">
                <c:v>-12.5</c:v>
              </c:pt>
              <c:pt idx="114">
                <c:v>-12.7</c:v>
              </c:pt>
              <c:pt idx="115">
                <c:v>-12.6</c:v>
              </c:pt>
              <c:pt idx="116">
                <c:v>-12.8</c:v>
              </c:pt>
              <c:pt idx="117">
                <c:v>-14.2</c:v>
              </c:pt>
              <c:pt idx="118">
                <c:v>-15.8</c:v>
              </c:pt>
              <c:pt idx="119">
                <c:v>-17.100000000000001</c:v>
              </c:pt>
              <c:pt idx="120">
                <c:v>-15.9</c:v>
              </c:pt>
              <c:pt idx="121">
                <c:v>-14.4</c:v>
              </c:pt>
              <c:pt idx="122">
                <c:v>-12.7</c:v>
              </c:pt>
              <c:pt idx="123">
                <c:v>-11.7</c:v>
              </c:pt>
              <c:pt idx="124">
                <c:v>-11.2</c:v>
              </c:pt>
              <c:pt idx="125">
                <c:v>-10</c:v>
              </c:pt>
            </c:numLit>
          </c:val>
        </c:ser>
        <c:ser>
          <c:idx val="1"/>
          <c:order val="1"/>
          <c:tx>
            <c:v>2ºTrim.</c:v>
          </c:tx>
          <c:spPr>
            <a:ln w="25400">
              <a:solidFill>
                <a:schemeClr val="tx2"/>
              </a:solidFill>
              <a:prstDash val="solid"/>
            </a:ln>
          </c:spPr>
          <c:marker>
            <c:symbol val="none"/>
          </c:marker>
          <c:dLbls>
            <c:dLbl>
              <c:idx val="3"/>
              <c:layout>
                <c:manualLayout>
                  <c:x val="4.7175557061301986E-3"/>
                  <c:y val="-1.8641515964350801E-2"/>
                </c:manualLayout>
              </c:layout>
              <c:tx>
                <c:rich>
                  <a:bodyPr/>
                  <a:lstStyle/>
                  <a:p>
                    <a:pPr>
                      <a:defRPr sz="700" b="1" i="0" u="none" strike="noStrike" baseline="0">
                        <a:solidFill>
                          <a:schemeClr val="tx2"/>
                        </a:solidFill>
                        <a:latin typeface="Arial"/>
                        <a:ea typeface="Arial"/>
                        <a:cs typeface="Arial"/>
                      </a:defRPr>
                    </a:pPr>
                    <a:r>
                      <a:rPr lang="pt-PT" baseline="0">
                        <a:solidFill>
                          <a:schemeClr val="tx2"/>
                        </a:solidFill>
                      </a:rPr>
                      <a:t>c</a:t>
                    </a:r>
                    <a:r>
                      <a:rPr lang="pt-PT"/>
                      <a:t>onstrução</a:t>
                    </a:r>
                  </a:p>
                </c:rich>
              </c:tx>
              <c:spPr>
                <a:noFill/>
                <a:ln w="25400">
                  <a:noFill/>
                </a:ln>
              </c:spPr>
              <c:dLblPos val="r"/>
            </c:dLbl>
            <c:delete val="1"/>
            <c:txPr>
              <a:bodyPr/>
              <a:lstStyle/>
              <a:p>
                <a:pPr>
                  <a:defRPr baseline="0">
                    <a:solidFill>
                      <a:schemeClr val="tx2"/>
                    </a:solidFill>
                  </a:defRPr>
                </a:pPr>
                <a:endParaRPr lang="pt-PT"/>
              </a:p>
            </c:txPr>
          </c:dLbls>
          <c:cat>
            <c:strLit>
              <c:ptCount val="126"/>
              <c:pt idx="0">
                <c:v>jan.03</c:v>
              </c:pt>
              <c:pt idx="6">
                <c:v>jul.03</c:v>
              </c:pt>
              <c:pt idx="12">
                <c:v>jan.04</c:v>
              </c:pt>
              <c:pt idx="18">
                <c:v>jul.04</c:v>
              </c:pt>
              <c:pt idx="24">
                <c:v>jan.05</c:v>
              </c:pt>
              <c:pt idx="30">
                <c:v>jul.05</c:v>
              </c:pt>
              <c:pt idx="36">
                <c:v>jan.06</c:v>
              </c:pt>
              <c:pt idx="42">
                <c:v>jul.06</c:v>
              </c:pt>
              <c:pt idx="48">
                <c:v>jan.07</c:v>
              </c:pt>
              <c:pt idx="54">
                <c:v>jul.07</c:v>
              </c:pt>
              <c:pt idx="60">
                <c:v>jan.08</c:v>
              </c:pt>
              <c:pt idx="66">
                <c:v>jul.08</c:v>
              </c:pt>
              <c:pt idx="72">
                <c:v>jan.09</c:v>
              </c:pt>
              <c:pt idx="78">
                <c:v>jul.09</c:v>
              </c:pt>
              <c:pt idx="84">
                <c:v>jan.10</c:v>
              </c:pt>
              <c:pt idx="90">
                <c:v>jul.10</c:v>
              </c:pt>
              <c:pt idx="96">
                <c:v>jan.11</c:v>
              </c:pt>
              <c:pt idx="102">
                <c:v>jul.11</c:v>
              </c:pt>
              <c:pt idx="108">
                <c:v>jan.12</c:v>
              </c:pt>
              <c:pt idx="114">
                <c:v>jul.12</c:v>
              </c:pt>
              <c:pt idx="120">
                <c:v>jan. 13</c:v>
              </c:pt>
            </c:strLit>
          </c:cat>
          <c:val>
            <c:numLit>
              <c:formatCode>General</c:formatCode>
              <c:ptCount val="126"/>
              <c:pt idx="0">
                <c:v>-33.343013333629067</c:v>
              </c:pt>
              <c:pt idx="1">
                <c:v>-30.88073517932547</c:v>
              </c:pt>
              <c:pt idx="2">
                <c:v>-31.770505023269475</c:v>
              </c:pt>
              <c:pt idx="3">
                <c:v>-29.637622328534544</c:v>
              </c:pt>
              <c:pt idx="4">
                <c:v>-28.629543155846328</c:v>
              </c:pt>
              <c:pt idx="5">
                <c:v>-29.03703962088699</c:v>
              </c:pt>
              <c:pt idx="6">
                <c:v>-27.765673931843033</c:v>
              </c:pt>
              <c:pt idx="7">
                <c:v>-27.212763458411047</c:v>
              </c:pt>
              <c:pt idx="8">
                <c:v>-25.078817393296731</c:v>
              </c:pt>
              <c:pt idx="9">
                <c:v>-23.132740665618133</c:v>
              </c:pt>
              <c:pt idx="10">
                <c:v>-21.419018461499917</c:v>
              </c:pt>
              <c:pt idx="11">
                <c:v>-20.575147305109134</c:v>
              </c:pt>
              <c:pt idx="12">
                <c:v>-19.840336301766524</c:v>
              </c:pt>
              <c:pt idx="13">
                <c:v>-18.952127247277499</c:v>
              </c:pt>
              <c:pt idx="14">
                <c:v>-17.666122995820587</c:v>
              </c:pt>
              <c:pt idx="15">
                <c:v>-17.846922557752592</c:v>
              </c:pt>
              <c:pt idx="16">
                <c:v>-17.288416561572916</c:v>
              </c:pt>
              <c:pt idx="17">
                <c:v>-16.094525225664615</c:v>
              </c:pt>
              <c:pt idx="18">
                <c:v>-15.960467016117876</c:v>
              </c:pt>
              <c:pt idx="19">
                <c:v>-15.421288907330768</c:v>
              </c:pt>
              <c:pt idx="20">
                <c:v>-15.735955364723385</c:v>
              </c:pt>
              <c:pt idx="21">
                <c:v>-16.252919955626787</c:v>
              </c:pt>
              <c:pt idx="22">
                <c:v>-16.868156365901317</c:v>
              </c:pt>
              <c:pt idx="23">
                <c:v>-16.305245436322682</c:v>
              </c:pt>
              <c:pt idx="24">
                <c:v>-14.279836229154016</c:v>
              </c:pt>
              <c:pt idx="25">
                <c:v>-14.709832902797567</c:v>
              </c:pt>
              <c:pt idx="26">
                <c:v>-15.238590585146639</c:v>
              </c:pt>
              <c:pt idx="27">
                <c:v>-14.832191290154659</c:v>
              </c:pt>
              <c:pt idx="28">
                <c:v>-14.529031412386352</c:v>
              </c:pt>
              <c:pt idx="29">
                <c:v>-14.587898516829156</c:v>
              </c:pt>
              <c:pt idx="30">
                <c:v>-14.10798276858867</c:v>
              </c:pt>
              <c:pt idx="31">
                <c:v>-14.205486604963754</c:v>
              </c:pt>
              <c:pt idx="32">
                <c:v>-15.264352242282408</c:v>
              </c:pt>
              <c:pt idx="33">
                <c:v>-15.627578690018618</c:v>
              </c:pt>
              <c:pt idx="34">
                <c:v>-17.46603539685978</c:v>
              </c:pt>
              <c:pt idx="35">
                <c:v>-17.790144067935088</c:v>
              </c:pt>
              <c:pt idx="36">
                <c:v>-20.421600977593489</c:v>
              </c:pt>
              <c:pt idx="37">
                <c:v>-18.046798726523189</c:v>
              </c:pt>
              <c:pt idx="38">
                <c:v>-18.948278427965263</c:v>
              </c:pt>
              <c:pt idx="39">
                <c:v>-19.149534680387589</c:v>
              </c:pt>
              <c:pt idx="40">
                <c:v>-22.157547791067856</c:v>
              </c:pt>
              <c:pt idx="41">
                <c:v>-21.936915823944595</c:v>
              </c:pt>
              <c:pt idx="42">
                <c:v>-21.982857383262729</c:v>
              </c:pt>
              <c:pt idx="43">
                <c:v>-21.622344186315463</c:v>
              </c:pt>
              <c:pt idx="44">
                <c:v>-21.330365496573531</c:v>
              </c:pt>
              <c:pt idx="45">
                <c:v>-21.326475907738921</c:v>
              </c:pt>
              <c:pt idx="46">
                <c:v>-19.126625622630495</c:v>
              </c:pt>
              <c:pt idx="47">
                <c:v>-18.05761189739005</c:v>
              </c:pt>
              <c:pt idx="48">
                <c:v>-15.182078183142798</c:v>
              </c:pt>
              <c:pt idx="49">
                <c:v>-14.680924487452968</c:v>
              </c:pt>
              <c:pt idx="50">
                <c:v>-12.556195947108527</c:v>
              </c:pt>
              <c:pt idx="51">
                <c:v>-12.403711251964566</c:v>
              </c:pt>
              <c:pt idx="52">
                <c:v>-11.752775793471383</c:v>
              </c:pt>
              <c:pt idx="53">
                <c:v>-13.670197811855553</c:v>
              </c:pt>
              <c:pt idx="54">
                <c:v>-13.987338760827768</c:v>
              </c:pt>
              <c:pt idx="55">
                <c:v>-12.681844703244275</c:v>
              </c:pt>
              <c:pt idx="56">
                <c:v>-11.138981490474402</c:v>
              </c:pt>
              <c:pt idx="57">
                <c:v>-10.234558720341981</c:v>
              </c:pt>
              <c:pt idx="58">
                <c:v>-13.851911616247982</c:v>
              </c:pt>
              <c:pt idx="59">
                <c:v>-13.315011386501004</c:v>
              </c:pt>
              <c:pt idx="60">
                <c:v>-12.266550398148745</c:v>
              </c:pt>
              <c:pt idx="61">
                <c:v>-8.1798264292433256</c:v>
              </c:pt>
              <c:pt idx="62">
                <c:v>-7.6559135890396899</c:v>
              </c:pt>
              <c:pt idx="63">
                <c:v>-7.9329562219468475</c:v>
              </c:pt>
              <c:pt idx="64">
                <c:v>-9.1923826413612222</c:v>
              </c:pt>
              <c:pt idx="65">
                <c:v>-9.9974533560757148</c:v>
              </c:pt>
              <c:pt idx="66">
                <c:v>-11.259562671607018</c:v>
              </c:pt>
              <c:pt idx="67">
                <c:v>-12.389061843695004</c:v>
              </c:pt>
              <c:pt idx="68">
                <c:v>-13.437421160271098</c:v>
              </c:pt>
              <c:pt idx="69">
                <c:v>-14.075907437208004</c:v>
              </c:pt>
              <c:pt idx="70">
                <c:v>-15.51455202881465</c:v>
              </c:pt>
              <c:pt idx="71">
                <c:v>-17.600020648528329</c:v>
              </c:pt>
              <c:pt idx="72">
                <c:v>-20.729132378580154</c:v>
              </c:pt>
              <c:pt idx="73">
                <c:v>-21.78787884402643</c:v>
              </c:pt>
              <c:pt idx="74">
                <c:v>-23.128707591472889</c:v>
              </c:pt>
              <c:pt idx="75">
                <c:v>-24.697195318996801</c:v>
              </c:pt>
              <c:pt idx="76">
                <c:v>-22.665274850139589</c:v>
              </c:pt>
              <c:pt idx="77">
                <c:v>-20.10905782296873</c:v>
              </c:pt>
              <c:pt idx="78">
                <c:v>-17.687400672995214</c:v>
              </c:pt>
              <c:pt idx="79">
                <c:v>-17.707013816494925</c:v>
              </c:pt>
              <c:pt idx="80">
                <c:v>-18.312500699779083</c:v>
              </c:pt>
              <c:pt idx="81">
                <c:v>-17.937351239842233</c:v>
              </c:pt>
              <c:pt idx="82">
                <c:v>-19.226537498541063</c:v>
              </c:pt>
              <c:pt idx="83">
                <c:v>-20.022110933148745</c:v>
              </c:pt>
              <c:pt idx="84">
                <c:v>-21.289057868933188</c:v>
              </c:pt>
              <c:pt idx="85">
                <c:v>-22.749350214282785</c:v>
              </c:pt>
              <c:pt idx="86">
                <c:v>-23.036049836152696</c:v>
              </c:pt>
              <c:pt idx="87">
                <c:v>-21.225825517430724</c:v>
              </c:pt>
              <c:pt idx="88">
                <c:v>-20.598387363882193</c:v>
              </c:pt>
              <c:pt idx="89">
                <c:v>-22.124867472565999</c:v>
              </c:pt>
              <c:pt idx="90">
                <c:v>-24.246998198593175</c:v>
              </c:pt>
              <c:pt idx="91">
                <c:v>-27.133333307720989</c:v>
              </c:pt>
              <c:pt idx="92">
                <c:v>-27.06783606180969</c:v>
              </c:pt>
              <c:pt idx="93">
                <c:v>-29.827177493689344</c:v>
              </c:pt>
              <c:pt idx="94">
                <c:v>-28.980504300280487</c:v>
              </c:pt>
              <c:pt idx="95">
                <c:v>-30.242666887145468</c:v>
              </c:pt>
              <c:pt idx="96">
                <c:v>-29.199465260200331</c:v>
              </c:pt>
              <c:pt idx="97">
                <c:v>-31.338909335593456</c:v>
              </c:pt>
              <c:pt idx="98">
                <c:v>-33.601821486968007</c:v>
              </c:pt>
              <c:pt idx="99">
                <c:v>-37.998223959134066</c:v>
              </c:pt>
              <c:pt idx="100">
                <c:v>-40.252410199211305</c:v>
              </c:pt>
              <c:pt idx="101">
                <c:v>-42.659489574479906</c:v>
              </c:pt>
              <c:pt idx="102">
                <c:v>-43.130855757977251</c:v>
              </c:pt>
              <c:pt idx="103">
                <c:v>-45.558728290918459</c:v>
              </c:pt>
              <c:pt idx="104">
                <c:v>-48.002480205342536</c:v>
              </c:pt>
              <c:pt idx="105">
                <c:v>-49.813535368233055</c:v>
              </c:pt>
              <c:pt idx="106">
                <c:v>-51.867421378813724</c:v>
              </c:pt>
              <c:pt idx="107">
                <c:v>-52.342071248630837</c:v>
              </c:pt>
              <c:pt idx="108">
                <c:v>-54.729267160188506</c:v>
              </c:pt>
              <c:pt idx="109">
                <c:v>-55.557737962300145</c:v>
              </c:pt>
              <c:pt idx="110">
                <c:v>-56.801230418216626</c:v>
              </c:pt>
              <c:pt idx="111">
                <c:v>-56.985208057544178</c:v>
              </c:pt>
              <c:pt idx="112">
                <c:v>-58.050445362654905</c:v>
              </c:pt>
              <c:pt idx="113">
                <c:v>-58.587803309055026</c:v>
              </c:pt>
              <c:pt idx="114">
                <c:v>-58.9</c:v>
              </c:pt>
              <c:pt idx="115">
                <c:v>-57</c:v>
              </c:pt>
              <c:pt idx="116">
                <c:v>-57.6</c:v>
              </c:pt>
              <c:pt idx="117">
                <c:v>-58</c:v>
              </c:pt>
              <c:pt idx="118">
                <c:v>-58.6</c:v>
              </c:pt>
              <c:pt idx="119">
                <c:v>-55.5</c:v>
              </c:pt>
              <c:pt idx="120">
                <c:v>-53.2</c:v>
              </c:pt>
              <c:pt idx="121">
                <c:v>-51</c:v>
              </c:pt>
              <c:pt idx="122">
                <c:v>-50.9</c:v>
              </c:pt>
              <c:pt idx="123">
                <c:v>-49</c:v>
              </c:pt>
              <c:pt idx="124">
                <c:v>-47.9</c:v>
              </c:pt>
              <c:pt idx="125">
                <c:v>-46.5</c:v>
              </c:pt>
            </c:numLit>
          </c:val>
        </c:ser>
        <c:ser>
          <c:idx val="2"/>
          <c:order val="2"/>
          <c:tx>
            <c:v>3ºTrim.</c:v>
          </c:tx>
          <c:spPr>
            <a:ln w="38100">
              <a:solidFill>
                <a:schemeClr val="accent2"/>
              </a:solidFill>
              <a:prstDash val="solid"/>
            </a:ln>
          </c:spPr>
          <c:marker>
            <c:symbol val="none"/>
          </c:marker>
          <c:dLbls>
            <c:dLbl>
              <c:idx val="21"/>
              <c:layout>
                <c:manualLayout>
                  <c:x val="-0.16555776225301067"/>
                  <c:y val="-0.12202820801246"/>
                </c:manualLayout>
              </c:layout>
              <c:tx>
                <c:rich>
                  <a:bodyPr/>
                  <a:lstStyle/>
                  <a:p>
                    <a:pPr>
                      <a:defRPr sz="700" b="1" i="0" u="none" strike="noStrike" baseline="0">
                        <a:solidFill>
                          <a:schemeClr val="accent6"/>
                        </a:solidFill>
                        <a:latin typeface="Arial"/>
                        <a:ea typeface="Arial"/>
                        <a:cs typeface="Arial"/>
                      </a:defRPr>
                    </a:pPr>
                    <a:r>
                      <a:rPr lang="pt-PT" baseline="0">
                        <a:solidFill>
                          <a:schemeClr val="accent6"/>
                        </a:solidFill>
                      </a:rPr>
                      <a:t>c</a:t>
                    </a:r>
                    <a:r>
                      <a:rPr lang="pt-PT"/>
                      <a:t>omércio</a:t>
                    </a:r>
                  </a:p>
                </c:rich>
              </c:tx>
              <c:spPr>
                <a:noFill/>
                <a:ln w="25400">
                  <a:noFill/>
                </a:ln>
              </c:spPr>
              <c:dLblPos val="r"/>
            </c:dLbl>
            <c:delete val="1"/>
            <c:txPr>
              <a:bodyPr/>
              <a:lstStyle/>
              <a:p>
                <a:pPr>
                  <a:defRPr baseline="0">
                    <a:solidFill>
                      <a:schemeClr val="accent6"/>
                    </a:solidFill>
                  </a:defRPr>
                </a:pPr>
                <a:endParaRPr lang="pt-PT"/>
              </a:p>
            </c:txPr>
          </c:dLbls>
          <c:cat>
            <c:strLit>
              <c:ptCount val="126"/>
              <c:pt idx="0">
                <c:v>jan.03</c:v>
              </c:pt>
              <c:pt idx="6">
                <c:v>jul.03</c:v>
              </c:pt>
              <c:pt idx="12">
                <c:v>jan.04</c:v>
              </c:pt>
              <c:pt idx="18">
                <c:v>jul.04</c:v>
              </c:pt>
              <c:pt idx="24">
                <c:v>jan.05</c:v>
              </c:pt>
              <c:pt idx="30">
                <c:v>jul.05</c:v>
              </c:pt>
              <c:pt idx="36">
                <c:v>jan.06</c:v>
              </c:pt>
              <c:pt idx="42">
                <c:v>jul.06</c:v>
              </c:pt>
              <c:pt idx="48">
                <c:v>jan.07</c:v>
              </c:pt>
              <c:pt idx="54">
                <c:v>jul.07</c:v>
              </c:pt>
              <c:pt idx="60">
                <c:v>jan.08</c:v>
              </c:pt>
              <c:pt idx="66">
                <c:v>jul.08</c:v>
              </c:pt>
              <c:pt idx="72">
                <c:v>jan.09</c:v>
              </c:pt>
              <c:pt idx="78">
                <c:v>jul.09</c:v>
              </c:pt>
              <c:pt idx="84">
                <c:v>jan.10</c:v>
              </c:pt>
              <c:pt idx="90">
                <c:v>jul.10</c:v>
              </c:pt>
              <c:pt idx="96">
                <c:v>jan.11</c:v>
              </c:pt>
              <c:pt idx="102">
                <c:v>jul.11</c:v>
              </c:pt>
              <c:pt idx="108">
                <c:v>jan.12</c:v>
              </c:pt>
              <c:pt idx="114">
                <c:v>jul.12</c:v>
              </c:pt>
              <c:pt idx="120">
                <c:v>jan. 13</c:v>
              </c:pt>
            </c:strLit>
          </c:cat>
          <c:val>
            <c:numLit>
              <c:formatCode>General</c:formatCode>
              <c:ptCount val="126"/>
              <c:pt idx="0">
                <c:v>-10.705003779465386</c:v>
              </c:pt>
              <c:pt idx="1">
                <c:v>-10.310131984593591</c:v>
              </c:pt>
              <c:pt idx="2">
                <c:v>-10.748593523055098</c:v>
              </c:pt>
              <c:pt idx="3">
                <c:v>-11.887055061516667</c:v>
              </c:pt>
              <c:pt idx="4">
                <c:v>-15.353721728183332</c:v>
              </c:pt>
              <c:pt idx="5">
                <c:v>-17.120388394850035</c:v>
              </c:pt>
              <c:pt idx="6">
                <c:v>-18.420388394849986</c:v>
              </c:pt>
              <c:pt idx="7">
                <c:v>-16.753721728183329</c:v>
              </c:pt>
              <c:pt idx="8">
                <c:v>-14.720388394849998</c:v>
              </c:pt>
              <c:pt idx="9">
                <c:v>-12.387055061516667</c:v>
              </c:pt>
              <c:pt idx="10">
                <c:v>-10.487055061516669</c:v>
              </c:pt>
              <c:pt idx="11">
                <c:v>-10.987055061516669</c:v>
              </c:pt>
              <c:pt idx="12">
                <c:v>-10.753721728183335</c:v>
              </c:pt>
              <c:pt idx="13">
                <c:v>-10.620388394849998</c:v>
              </c:pt>
              <c:pt idx="14">
                <c:v>-9.3537217281833325</c:v>
              </c:pt>
              <c:pt idx="15">
                <c:v>-8.3537217281833342</c:v>
              </c:pt>
              <c:pt idx="16">
                <c:v>-8.4870550615166707</c:v>
              </c:pt>
              <c:pt idx="17">
                <c:v>-8.9537217281833357</c:v>
              </c:pt>
              <c:pt idx="18">
                <c:v>-8.2537217281833311</c:v>
              </c:pt>
              <c:pt idx="19">
                <c:v>-7.7203883948500014</c:v>
              </c:pt>
              <c:pt idx="20">
                <c:v>-7.12038839485</c:v>
              </c:pt>
              <c:pt idx="21">
                <c:v>-8.087055061516665</c:v>
              </c:pt>
              <c:pt idx="22">
                <c:v>-8.5203883948499985</c:v>
              </c:pt>
              <c:pt idx="23">
                <c:v>-7.9537217281833525</c:v>
              </c:pt>
              <c:pt idx="24">
                <c:v>-6.2870550615166669</c:v>
              </c:pt>
              <c:pt idx="25">
                <c:v>-6.1870550615166655</c:v>
              </c:pt>
              <c:pt idx="26">
                <c:v>-6.6870550615166655</c:v>
              </c:pt>
              <c:pt idx="27">
                <c:v>-8.087055061516665</c:v>
              </c:pt>
              <c:pt idx="28">
                <c:v>-9.2870550615166589</c:v>
              </c:pt>
              <c:pt idx="29">
                <c:v>-10.820388394850001</c:v>
              </c:pt>
              <c:pt idx="30">
                <c:v>-11.420388394850001</c:v>
              </c:pt>
              <c:pt idx="31">
                <c:v>-11.453721728183334</c:v>
              </c:pt>
              <c:pt idx="32">
                <c:v>-11.787055061516661</c:v>
              </c:pt>
              <c:pt idx="33">
                <c:v>-13.487055061516669</c:v>
              </c:pt>
              <c:pt idx="34">
                <c:v>-14.12038839485</c:v>
              </c:pt>
              <c:pt idx="35">
                <c:v>-15.187055061516668</c:v>
              </c:pt>
              <c:pt idx="36">
                <c:v>-14.420388394850001</c:v>
              </c:pt>
              <c:pt idx="37">
                <c:v>-13.553721728183334</c:v>
              </c:pt>
              <c:pt idx="38">
                <c:v>-11.653721728183333</c:v>
              </c:pt>
              <c:pt idx="39">
                <c:v>-10.820388394850001</c:v>
              </c:pt>
              <c:pt idx="40">
                <c:v>-10.787055061516668</c:v>
              </c:pt>
              <c:pt idx="41">
                <c:v>-8.8870550615166675</c:v>
              </c:pt>
              <c:pt idx="42">
                <c:v>-6.1203883948500009</c:v>
              </c:pt>
              <c:pt idx="43">
                <c:v>-3.7537217281833515</c:v>
              </c:pt>
              <c:pt idx="44">
                <c:v>-4.4537217281833534</c:v>
              </c:pt>
              <c:pt idx="45">
                <c:v>-3.8537217281833454</c:v>
              </c:pt>
              <c:pt idx="46">
                <c:v>-4.1537217281833394</c:v>
              </c:pt>
              <c:pt idx="47">
                <c:v>-4.0537217281833424</c:v>
              </c:pt>
              <c:pt idx="48">
                <c:v>-5.4203883948500033</c:v>
              </c:pt>
              <c:pt idx="49">
                <c:v>-4.7870550615166669</c:v>
              </c:pt>
              <c:pt idx="50">
                <c:v>-2.887055061516667</c:v>
              </c:pt>
              <c:pt idx="51">
                <c:v>-1.6870550615166755</c:v>
              </c:pt>
              <c:pt idx="52">
                <c:v>-0.98705506151666556</c:v>
              </c:pt>
              <c:pt idx="53">
                <c:v>-1.7870550615166725</c:v>
              </c:pt>
              <c:pt idx="54">
                <c:v>-3.887055061516667</c:v>
              </c:pt>
              <c:pt idx="55">
                <c:v>-4.5537217281833424</c:v>
              </c:pt>
              <c:pt idx="56">
                <c:v>-4.7537217281833515</c:v>
              </c:pt>
              <c:pt idx="57">
                <c:v>-2.6870550615166682</c:v>
              </c:pt>
              <c:pt idx="58">
                <c:v>-2.3537217281833454</c:v>
              </c:pt>
              <c:pt idx="59">
                <c:v>-3.62038839485</c:v>
              </c:pt>
              <c:pt idx="60">
                <c:v>-4.5537217281833424</c:v>
              </c:pt>
              <c:pt idx="61">
                <c:v>-5.2203883948500014</c:v>
              </c:pt>
              <c:pt idx="62">
                <c:v>-3.8203883948499997</c:v>
              </c:pt>
              <c:pt idx="63">
                <c:v>-3.9537217281833459</c:v>
              </c:pt>
              <c:pt idx="64">
                <c:v>-2.6537217281833496</c:v>
              </c:pt>
              <c:pt idx="65">
                <c:v>-3.2537217281833515</c:v>
              </c:pt>
              <c:pt idx="66">
                <c:v>-4.1870550615166655</c:v>
              </c:pt>
              <c:pt idx="67">
                <c:v>-6.2537217281833515</c:v>
              </c:pt>
              <c:pt idx="68">
                <c:v>-7.0537217281833424</c:v>
              </c:pt>
              <c:pt idx="69">
                <c:v>-7.1870550615166655</c:v>
              </c:pt>
              <c:pt idx="70">
                <c:v>-8.587055061516665</c:v>
              </c:pt>
              <c:pt idx="71">
                <c:v>-12.287055061516668</c:v>
              </c:pt>
              <c:pt idx="72">
                <c:v>-15.720388394849998</c:v>
              </c:pt>
              <c:pt idx="73">
                <c:v>-18.253721728183329</c:v>
              </c:pt>
              <c:pt idx="74">
                <c:v>-17.787055061516735</c:v>
              </c:pt>
              <c:pt idx="75">
                <c:v>-16.187055061516766</c:v>
              </c:pt>
              <c:pt idx="76">
                <c:v>-14.60540170571111</c:v>
              </c:pt>
              <c:pt idx="77">
                <c:v>-12.731315579672218</c:v>
              </c:pt>
              <c:pt idx="78">
                <c:v>-12.050199364766707</c:v>
              </c:pt>
              <c:pt idx="79">
                <c:v>-11.391627029966672</c:v>
              </c:pt>
              <c:pt idx="80">
                <c:v>-10.059111116166672</c:v>
              </c:pt>
              <c:pt idx="81">
                <c:v>-8.9660504117000048</c:v>
              </c:pt>
              <c:pt idx="82">
                <c:v>-8.9450386707666727</c:v>
              </c:pt>
              <c:pt idx="83">
                <c:v>-10.095267186033333</c:v>
              </c:pt>
              <c:pt idx="84">
                <c:v>-12.518904015266672</c:v>
              </c:pt>
              <c:pt idx="85">
                <c:v>-12.155479102266707</c:v>
              </c:pt>
              <c:pt idx="86">
                <c:v>-11.071014587933334</c:v>
              </c:pt>
              <c:pt idx="87">
                <c:v>-9.7130664543333349</c:v>
              </c:pt>
              <c:pt idx="88">
                <c:v>-10.61534500466667</c:v>
              </c:pt>
              <c:pt idx="89">
                <c:v>-10.936596493100026</c:v>
              </c:pt>
              <c:pt idx="90">
                <c:v>-11.416954970533332</c:v>
              </c:pt>
              <c:pt idx="91">
                <c:v>-10.936925388933318</c:v>
              </c:pt>
              <c:pt idx="92">
                <c:v>-11.255283854366715</c:v>
              </c:pt>
              <c:pt idx="93">
                <c:v>-11.719465100599999</c:v>
              </c:pt>
              <c:pt idx="94">
                <c:v>-12.189714175400002</c:v>
              </c:pt>
              <c:pt idx="95">
                <c:v>-13.549637422</c:v>
              </c:pt>
              <c:pt idx="96">
                <c:v>-13.120823367633298</c:v>
              </c:pt>
              <c:pt idx="97">
                <c:v>-13.390757168266672</c:v>
              </c:pt>
              <c:pt idx="98">
                <c:v>-11.487290535533354</c:v>
              </c:pt>
              <c:pt idx="99">
                <c:v>-12.0640296245</c:v>
              </c:pt>
              <c:pt idx="100">
                <c:v>-13.557469730833336</c:v>
              </c:pt>
              <c:pt idx="101">
                <c:v>-17.216608966500001</c:v>
              </c:pt>
              <c:pt idx="102">
                <c:v>-18.424406635533185</c:v>
              </c:pt>
              <c:pt idx="103">
                <c:v>-18.183113740299987</c:v>
              </c:pt>
              <c:pt idx="104">
                <c:v>-18.791166984466667</c:v>
              </c:pt>
              <c:pt idx="105">
                <c:v>-21.055668506066663</c:v>
              </c:pt>
              <c:pt idx="106">
                <c:v>-23.714361851899998</c:v>
              </c:pt>
              <c:pt idx="107">
                <c:v>-25.889412779733185</c:v>
              </c:pt>
              <c:pt idx="108">
                <c:v>-27.5</c:v>
              </c:pt>
              <c:pt idx="109">
                <c:v>-26.9</c:v>
              </c:pt>
              <c:pt idx="110">
                <c:v>-26.4</c:v>
              </c:pt>
              <c:pt idx="111">
                <c:v>-25.9</c:v>
              </c:pt>
              <c:pt idx="112">
                <c:v>-26.8</c:v>
              </c:pt>
              <c:pt idx="113">
                <c:v>-26</c:v>
              </c:pt>
              <c:pt idx="114">
                <c:v>-24.6</c:v>
              </c:pt>
              <c:pt idx="115">
                <c:v>-24.9</c:v>
              </c:pt>
              <c:pt idx="116">
                <c:v>-26.1</c:v>
              </c:pt>
              <c:pt idx="117">
                <c:v>-29.1</c:v>
              </c:pt>
              <c:pt idx="118">
                <c:v>-29.8</c:v>
              </c:pt>
              <c:pt idx="119">
                <c:v>-29.3</c:v>
              </c:pt>
              <c:pt idx="120">
                <c:v>-28.4</c:v>
              </c:pt>
              <c:pt idx="121">
                <c:v>-27.3</c:v>
              </c:pt>
              <c:pt idx="122">
                <c:v>-25.9</c:v>
              </c:pt>
              <c:pt idx="123">
                <c:v>-24</c:v>
              </c:pt>
              <c:pt idx="124">
                <c:v>-22.1</c:v>
              </c:pt>
              <c:pt idx="125">
                <c:v>-21</c:v>
              </c:pt>
            </c:numLit>
          </c:val>
        </c:ser>
        <c:ser>
          <c:idx val="3"/>
          <c:order val="3"/>
          <c:tx>
            <c:v>4ºTrim.</c:v>
          </c:tx>
          <c:spPr>
            <a:ln w="25400">
              <a:solidFill>
                <a:srgbClr val="333333"/>
              </a:solidFill>
              <a:prstDash val="solid"/>
            </a:ln>
          </c:spPr>
          <c:marker>
            <c:symbol val="none"/>
          </c:marker>
          <c:dLbls>
            <c:dLbl>
              <c:idx val="20"/>
              <c:layout>
                <c:manualLayout>
                  <c:x val="0.41006232183077712"/>
                  <c:y val="-0.12143693576764462"/>
                </c:manualLayout>
              </c:layout>
              <c:tx>
                <c:rich>
                  <a:bodyPr/>
                  <a:lstStyle/>
                  <a:p>
                    <a:pPr>
                      <a:defRPr sz="800" b="0" i="0" u="none" strike="noStrike" baseline="0">
                        <a:solidFill>
                          <a:srgbClr val="000000"/>
                        </a:solidFill>
                        <a:latin typeface="Arial"/>
                        <a:ea typeface="Arial"/>
                        <a:cs typeface="Arial"/>
                      </a:defRPr>
                    </a:pPr>
                    <a:r>
                      <a:rPr lang="pt-PT" sz="700" b="1" i="0" u="none" strike="noStrike" baseline="0">
                        <a:solidFill>
                          <a:srgbClr val="000000"/>
                        </a:solidFill>
                        <a:latin typeface="Arial"/>
                        <a:cs typeface="Arial"/>
                      </a:rPr>
                      <a:t>serviços</a:t>
                    </a:r>
                    <a:r>
                      <a:rPr lang="pt-PT" sz="800" b="1" i="0" u="none" strike="noStrike" baseline="0">
                        <a:solidFill>
                          <a:srgbClr val="000000"/>
                        </a:solidFill>
                        <a:latin typeface="Arial"/>
                        <a:cs typeface="Arial"/>
                      </a:rPr>
                      <a:t> </a:t>
                    </a:r>
                    <a:r>
                      <a:rPr lang="pt-PT" sz="600" b="0" i="0" u="none" strike="noStrike" baseline="0">
                        <a:solidFill>
                          <a:srgbClr val="000000"/>
                        </a:solidFill>
                        <a:latin typeface="Arial"/>
                        <a:cs typeface="Arial"/>
                      </a:rPr>
                      <a:t>(2)</a:t>
                    </a:r>
                  </a:p>
                </c:rich>
              </c:tx>
              <c:spPr>
                <a:noFill/>
                <a:ln w="25400">
                  <a:noFill/>
                </a:ln>
              </c:spPr>
              <c:dLblPos val="r"/>
            </c:dLbl>
            <c:delete val="1"/>
          </c:dLbls>
          <c:cat>
            <c:strLit>
              <c:ptCount val="126"/>
              <c:pt idx="0">
                <c:v>jan.03</c:v>
              </c:pt>
              <c:pt idx="6">
                <c:v>jul.03</c:v>
              </c:pt>
              <c:pt idx="12">
                <c:v>jan.04</c:v>
              </c:pt>
              <c:pt idx="18">
                <c:v>jul.04</c:v>
              </c:pt>
              <c:pt idx="24">
                <c:v>jan.05</c:v>
              </c:pt>
              <c:pt idx="30">
                <c:v>jul.05</c:v>
              </c:pt>
              <c:pt idx="36">
                <c:v>jan.06</c:v>
              </c:pt>
              <c:pt idx="42">
                <c:v>jul.06</c:v>
              </c:pt>
              <c:pt idx="48">
                <c:v>jan.07</c:v>
              </c:pt>
              <c:pt idx="54">
                <c:v>jul.07</c:v>
              </c:pt>
              <c:pt idx="60">
                <c:v>jan.08</c:v>
              </c:pt>
              <c:pt idx="66">
                <c:v>jul.08</c:v>
              </c:pt>
              <c:pt idx="72">
                <c:v>jan.09</c:v>
              </c:pt>
              <c:pt idx="78">
                <c:v>jul.09</c:v>
              </c:pt>
              <c:pt idx="84">
                <c:v>jan.10</c:v>
              </c:pt>
              <c:pt idx="90">
                <c:v>jul.10</c:v>
              </c:pt>
              <c:pt idx="96">
                <c:v>jan.11</c:v>
              </c:pt>
              <c:pt idx="102">
                <c:v>jul.11</c:v>
              </c:pt>
              <c:pt idx="108">
                <c:v>jan.12</c:v>
              </c:pt>
              <c:pt idx="114">
                <c:v>jul.12</c:v>
              </c:pt>
              <c:pt idx="120">
                <c:v>jan. 13</c:v>
              </c:pt>
            </c:strLit>
          </c:cat>
          <c:val>
            <c:numLit>
              <c:formatCode>General</c:formatCode>
              <c:ptCount val="126"/>
              <c:pt idx="0">
                <c:v>-21.485073872964133</c:v>
              </c:pt>
              <c:pt idx="1">
                <c:v>-19.04137838260759</c:v>
              </c:pt>
              <c:pt idx="2">
                <c:v>-21.420509360282971</c:v>
              </c:pt>
              <c:pt idx="3">
                <c:v>-25.936798571312082</c:v>
              </c:pt>
              <c:pt idx="4">
                <c:v>-28.962589732635163</c:v>
              </c:pt>
              <c:pt idx="5">
                <c:v>-29.339999109159738</c:v>
              </c:pt>
              <c:pt idx="6">
                <c:v>-21.587749649195107</c:v>
              </c:pt>
              <c:pt idx="7">
                <c:v>-21.665050269942181</c:v>
              </c:pt>
              <c:pt idx="8">
                <c:v>-18.28765624018558</c:v>
              </c:pt>
              <c:pt idx="9">
                <c:v>-18.519647077954026</c:v>
              </c:pt>
              <c:pt idx="10">
                <c:v>-16.311000883373527</c:v>
              </c:pt>
              <c:pt idx="11">
                <c:v>-17.845280598104967</c:v>
              </c:pt>
              <c:pt idx="12">
                <c:v>-18.554836126306231</c:v>
              </c:pt>
              <c:pt idx="13">
                <c:v>-19.650701909367527</c:v>
              </c:pt>
              <c:pt idx="14">
                <c:v>-16.486490078043818</c:v>
              </c:pt>
              <c:pt idx="15">
                <c:v>-17.213334970809012</c:v>
              </c:pt>
              <c:pt idx="16">
                <c:v>-14.779419839102582</c:v>
              </c:pt>
              <c:pt idx="17">
                <c:v>-14.122855831984305</c:v>
              </c:pt>
              <c:pt idx="18">
                <c:v>-9.3103628017176447</c:v>
              </c:pt>
              <c:pt idx="19">
                <c:v>-7.8179593342398945</c:v>
              </c:pt>
              <c:pt idx="20">
                <c:v>-8.4237850632685092</c:v>
              </c:pt>
              <c:pt idx="21">
                <c:v>-13.246221180099305</c:v>
              </c:pt>
              <c:pt idx="22">
                <c:v>-13.35173328529242</c:v>
              </c:pt>
              <c:pt idx="23">
                <c:v>-11.033899918608094</c:v>
              </c:pt>
              <c:pt idx="24">
                <c:v>-5.7275623260806485</c:v>
              </c:pt>
              <c:pt idx="25">
                <c:v>-3.5774626369010067</c:v>
              </c:pt>
              <c:pt idx="26">
                <c:v>-3.5804441418179653</c:v>
              </c:pt>
              <c:pt idx="27">
                <c:v>-4.4036536879417563</c:v>
              </c:pt>
              <c:pt idx="28">
                <c:v>-8.3680431560611552</c:v>
              </c:pt>
              <c:pt idx="29">
                <c:v>-13.633480284971832</c:v>
              </c:pt>
              <c:pt idx="30">
                <c:v>-17.905639930818122</c:v>
              </c:pt>
              <c:pt idx="31">
                <c:v>-18.520663482941689</c:v>
              </c:pt>
              <c:pt idx="32">
                <c:v>-14.89708195624857</c:v>
              </c:pt>
              <c:pt idx="33">
                <c:v>-12.921565931453221</c:v>
              </c:pt>
              <c:pt idx="34">
                <c:v>-12.239956584226592</c:v>
              </c:pt>
              <c:pt idx="35">
                <c:v>-9.6756026754611231</c:v>
              </c:pt>
              <c:pt idx="36">
                <c:v>-10.088125561661148</c:v>
              </c:pt>
              <c:pt idx="37">
                <c:v>-10.768182198833408</c:v>
              </c:pt>
              <c:pt idx="38">
                <c:v>-15.177752637175487</c:v>
              </c:pt>
              <c:pt idx="39">
                <c:v>-13.432998645745</c:v>
              </c:pt>
              <c:pt idx="40">
                <c:v>-10.016103236229711</c:v>
              </c:pt>
              <c:pt idx="41">
                <c:v>-6.3653847991513555</c:v>
              </c:pt>
              <c:pt idx="42">
                <c:v>-6.3958825644979678</c:v>
              </c:pt>
              <c:pt idx="43">
                <c:v>-8.6206522084171393</c:v>
              </c:pt>
              <c:pt idx="44">
                <c:v>-12.810429574991154</c:v>
              </c:pt>
              <c:pt idx="45">
                <c:v>-15.665710371877374</c:v>
              </c:pt>
              <c:pt idx="46">
                <c:v>-16.163613351778853</c:v>
              </c:pt>
              <c:pt idx="47">
                <c:v>-16.10580968419443</c:v>
              </c:pt>
              <c:pt idx="48">
                <c:v>-15.796193384695833</c:v>
              </c:pt>
              <c:pt idx="49">
                <c:v>-11.790517607977904</c:v>
              </c:pt>
              <c:pt idx="50">
                <c:v>-10.905056815712584</c:v>
              </c:pt>
              <c:pt idx="51">
                <c:v>-11.380571235438651</c:v>
              </c:pt>
              <c:pt idx="52">
                <c:v>-15.681161037267286</c:v>
              </c:pt>
              <c:pt idx="53">
                <c:v>-18.271726396311756</c:v>
              </c:pt>
              <c:pt idx="54">
                <c:v>-18.364604795665386</c:v>
              </c:pt>
              <c:pt idx="55">
                <c:v>-15.448684838357291</c:v>
              </c:pt>
              <c:pt idx="56">
                <c:v>-11.708139239503684</c:v>
              </c:pt>
              <c:pt idx="57">
                <c:v>-9.6549446441163145</c:v>
              </c:pt>
              <c:pt idx="58">
                <c:v>-11.601484692877564</c:v>
              </c:pt>
              <c:pt idx="59">
                <c:v>-11.736052980113248</c:v>
              </c:pt>
              <c:pt idx="60">
                <c:v>-10.848541920465705</c:v>
              </c:pt>
              <c:pt idx="61">
                <c:v>-9.3431346439166827</c:v>
              </c:pt>
              <c:pt idx="62">
                <c:v>-9.3493290787074788</c:v>
              </c:pt>
              <c:pt idx="63">
                <c:v>-7.7193726932415236</c:v>
              </c:pt>
              <c:pt idx="64">
                <c:v>-9.7834375631531572</c:v>
              </c:pt>
              <c:pt idx="65">
                <c:v>-7.1099569471264532</c:v>
              </c:pt>
              <c:pt idx="66">
                <c:v>-10.73552262042889</c:v>
              </c:pt>
              <c:pt idx="67">
                <c:v>-12.072439159620121</c:v>
              </c:pt>
              <c:pt idx="68">
                <c:v>-12.966590830306703</c:v>
              </c:pt>
              <c:pt idx="69">
                <c:v>-14.781045343803518</c:v>
              </c:pt>
              <c:pt idx="70">
                <c:v>-14.480436065375409</c:v>
              </c:pt>
              <c:pt idx="71">
                <c:v>-17.000404157883214</c:v>
              </c:pt>
              <c:pt idx="72">
                <c:v>-15.764545044989829</c:v>
              </c:pt>
              <c:pt idx="73">
                <c:v>-16.056948677234974</c:v>
              </c:pt>
              <c:pt idx="74">
                <c:v>-17.111268494871126</c:v>
              </c:pt>
              <c:pt idx="75">
                <c:v>-14.873059363583424</c:v>
              </c:pt>
              <c:pt idx="76">
                <c:v>-12.159280118906027</c:v>
              </c:pt>
              <c:pt idx="77">
                <c:v>-9.297631494373011</c:v>
              </c:pt>
              <c:pt idx="78">
                <c:v>-8.1260446652165079</c:v>
              </c:pt>
              <c:pt idx="79">
                <c:v>-6.6746453268419055</c:v>
              </c:pt>
              <c:pt idx="80">
                <c:v>-6.3864943989202629</c:v>
              </c:pt>
              <c:pt idx="81">
                <c:v>-4.5333306299059855</c:v>
              </c:pt>
              <c:pt idx="82">
                <c:v>-4.2474367295960445</c:v>
              </c:pt>
              <c:pt idx="83">
                <c:v>-3.8305694012296327</c:v>
              </c:pt>
              <c:pt idx="84">
                <c:v>-4.5830853712388855</c:v>
              </c:pt>
              <c:pt idx="85">
                <c:v>-5.602896478791398</c:v>
              </c:pt>
              <c:pt idx="86">
                <c:v>-4.9199171824995824</c:v>
              </c:pt>
              <c:pt idx="87">
                <c:v>-6.6054191109636493</c:v>
              </c:pt>
              <c:pt idx="88">
                <c:v>-6.3171718883354799</c:v>
              </c:pt>
              <c:pt idx="89">
                <c:v>-8.0622050542131216</c:v>
              </c:pt>
              <c:pt idx="90">
                <c:v>-7.1378695067010627</c:v>
              </c:pt>
              <c:pt idx="91">
                <c:v>-6.8530859977186145</c:v>
              </c:pt>
              <c:pt idx="92">
                <c:v>-5.3984619144172115</c:v>
              </c:pt>
              <c:pt idx="93">
                <c:v>-5.0326759873400304</c:v>
              </c:pt>
              <c:pt idx="94">
                <c:v>-5.3563766710082445</c:v>
              </c:pt>
              <c:pt idx="95">
                <c:v>-6.0861484675522988</c:v>
              </c:pt>
              <c:pt idx="96">
                <c:v>-8.8597186216729202</c:v>
              </c:pt>
              <c:pt idx="97">
                <c:v>-11.228282623746907</c:v>
              </c:pt>
              <c:pt idx="98">
                <c:v>-13.570217990719501</c:v>
              </c:pt>
              <c:pt idx="99">
                <c:v>-14.885426520377278</c:v>
              </c:pt>
              <c:pt idx="100">
                <c:v>-14.802653433193814</c:v>
              </c:pt>
              <c:pt idx="101">
                <c:v>-14.381614701743523</c:v>
              </c:pt>
              <c:pt idx="102">
                <c:v>-13.219394738890811</c:v>
              </c:pt>
              <c:pt idx="103">
                <c:v>-13.199838695033646</c:v>
              </c:pt>
              <c:pt idx="104">
                <c:v>-13.918945209100389</c:v>
              </c:pt>
              <c:pt idx="105">
                <c:v>-15.463351680713098</c:v>
              </c:pt>
              <c:pt idx="106">
                <c:v>-17.166431695234326</c:v>
              </c:pt>
              <c:pt idx="107">
                <c:v>-18.606375103475635</c:v>
              </c:pt>
              <c:pt idx="108">
                <c:v>-17.661882069184724</c:v>
              </c:pt>
              <c:pt idx="109">
                <c:v>-15.759458176820862</c:v>
              </c:pt>
              <c:pt idx="110">
                <c:v>-14.697956867482286</c:v>
              </c:pt>
              <c:pt idx="111">
                <c:v>-15.031600453765037</c:v>
              </c:pt>
              <c:pt idx="112">
                <c:v>-17.05999568109393</c:v>
              </c:pt>
              <c:pt idx="113">
                <c:v>-16.743390123904575</c:v>
              </c:pt>
              <c:pt idx="114">
                <c:v>-15.8</c:v>
              </c:pt>
              <c:pt idx="115">
                <c:v>-13.9</c:v>
              </c:pt>
              <c:pt idx="116">
                <c:v>-14.6</c:v>
              </c:pt>
              <c:pt idx="117">
                <c:v>-15.4</c:v>
              </c:pt>
              <c:pt idx="118">
                <c:v>-17.7</c:v>
              </c:pt>
              <c:pt idx="119">
                <c:v>-18.2</c:v>
              </c:pt>
              <c:pt idx="120">
                <c:v>-18.7</c:v>
              </c:pt>
              <c:pt idx="121">
                <c:v>-18.3</c:v>
              </c:pt>
              <c:pt idx="122">
                <c:v>-17.8</c:v>
              </c:pt>
              <c:pt idx="123">
                <c:v>-18.100000000000001</c:v>
              </c:pt>
              <c:pt idx="124">
                <c:v>-18.5</c:v>
              </c:pt>
              <c:pt idx="125">
                <c:v>-17.399999999999999</c:v>
              </c:pt>
            </c:numLit>
          </c:val>
        </c:ser>
        <c:marker val="1"/>
        <c:axId val="91793664"/>
        <c:axId val="91815936"/>
      </c:lineChart>
      <c:catAx>
        <c:axId val="91793664"/>
        <c:scaling>
          <c:orientation val="minMax"/>
        </c:scaling>
        <c:axPos val="b"/>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91815936"/>
        <c:crosses val="autoZero"/>
        <c:auto val="1"/>
        <c:lblAlgn val="ctr"/>
        <c:lblOffset val="100"/>
        <c:tickLblSkip val="1"/>
        <c:tickMarkSkip val="1"/>
      </c:catAx>
      <c:valAx>
        <c:axId val="91815936"/>
        <c:scaling>
          <c:orientation val="minMax"/>
          <c:max val="2"/>
          <c:min val="-60"/>
        </c:scaling>
        <c:axPos val="l"/>
        <c:numFmt formatCode="0" sourceLinked="0"/>
        <c:maj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91793664"/>
        <c:crosses val="autoZero"/>
        <c:crossBetween val="between"/>
        <c:majorUnit val="10"/>
      </c:valAx>
      <c:spPr>
        <a:gradFill rotWithShape="0">
          <a:gsLst>
            <a:gs pos="0">
              <a:srgbClr val="EBF7FF"/>
            </a:gs>
            <a:gs pos="100000">
              <a:srgbClr val="FFFFFF"/>
            </a:gs>
          </a:gsLst>
          <a:lin ang="5400000" scaled="1"/>
        </a:gradFill>
        <a:ln w="25400">
          <a:noFill/>
        </a:ln>
      </c:spPr>
    </c:plotArea>
    <c:plotVisOnly val="1"/>
    <c:dispBlanksAs val="gap"/>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c:lang val="pt-P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indicador de confiança setorial</a:t>
            </a:r>
            <a:r>
              <a:rPr lang="pt-PT" sz="700" b="0" i="0" u="none" strike="noStrike" baseline="0">
                <a:solidFill>
                  <a:schemeClr val="tx2"/>
                </a:solidFill>
                <a:latin typeface="Arial"/>
                <a:cs typeface="Arial"/>
              </a:rPr>
              <a:t> (mm3m)</a:t>
            </a:r>
          </a:p>
        </c:rich>
      </c:tx>
      <c:layout>
        <c:manualLayout>
          <c:xMode val="edge"/>
          <c:yMode val="edge"/>
          <c:x val="0.20535780918951388"/>
          <c:y val="3.225806451613001E-2"/>
        </c:manualLayout>
      </c:layout>
      <c:spPr>
        <a:noFill/>
        <a:ln w="25400">
          <a:noFill/>
        </a:ln>
      </c:spPr>
    </c:title>
    <c:plotArea>
      <c:layout>
        <c:manualLayout>
          <c:layoutTarget val="inner"/>
          <c:xMode val="edge"/>
          <c:yMode val="edge"/>
          <c:x val="7.5289188249059225E-2"/>
          <c:y val="0.1648751164168995"/>
          <c:w val="0.90476453440212989"/>
          <c:h val="0.5914009545161002"/>
        </c:manualLayout>
      </c:layout>
      <c:lineChart>
        <c:grouping val="standard"/>
        <c:ser>
          <c:idx val="0"/>
          <c:order val="0"/>
          <c:tx>
            <c:v>#REF!</c:v>
          </c:tx>
          <c:spPr>
            <a:ln w="25400">
              <a:solidFill>
                <a:srgbClr val="808080"/>
              </a:solidFill>
              <a:prstDash val="solid"/>
            </a:ln>
          </c:spPr>
          <c:marker>
            <c:symbol val="none"/>
          </c:marker>
          <c:dLbls>
            <c:dLbl>
              <c:idx val="8"/>
              <c:layout>
                <c:manualLayout>
                  <c:x val="-8.1210511336685179E-2"/>
                  <c:y val="0.10168938560099335"/>
                </c:manualLayout>
              </c:layout>
              <c:tx>
                <c:rich>
                  <a:bodyPr/>
                  <a:lstStyle/>
                  <a:p>
                    <a:pPr>
                      <a:defRPr sz="800" b="0" i="0" u="none" strike="noStrike" baseline="0">
                        <a:solidFill>
                          <a:srgbClr val="000000"/>
                        </a:solidFill>
                        <a:latin typeface="Arial"/>
                        <a:ea typeface="Arial"/>
                        <a:cs typeface="Arial"/>
                      </a:defRPr>
                    </a:pPr>
                    <a:r>
                      <a:rPr lang="pt-PT" sz="700" b="1" i="0" u="none" strike="noStrike" baseline="0">
                        <a:solidFill>
                          <a:srgbClr val="333333"/>
                        </a:solidFill>
                        <a:latin typeface="Arial"/>
                        <a:cs typeface="Arial"/>
                      </a:rPr>
                      <a:t>indústria</a:t>
                    </a:r>
                    <a:r>
                      <a:rPr lang="pt-PT" sz="700" b="1" i="0" u="none" strike="noStrike" baseline="0">
                        <a:solidFill>
                          <a:srgbClr val="008000"/>
                        </a:solidFill>
                        <a:latin typeface="Arial"/>
                        <a:cs typeface="Arial"/>
                      </a:rPr>
                      <a:t> </a:t>
                    </a:r>
                  </a:p>
                </c:rich>
              </c:tx>
              <c:spPr>
                <a:noFill/>
                <a:ln w="25400">
                  <a:noFill/>
                </a:ln>
              </c:spPr>
              <c:dLblPos val="r"/>
            </c:dLbl>
            <c:delete val="1"/>
          </c:dLbls>
          <c:cat>
            <c:strLit>
              <c:ptCount val="126"/>
              <c:pt idx="0">
                <c:v>jan.03</c:v>
              </c:pt>
              <c:pt idx="6">
                <c:v>jul.03</c:v>
              </c:pt>
              <c:pt idx="12">
                <c:v>jan.04</c:v>
              </c:pt>
              <c:pt idx="18">
                <c:v>jul.04</c:v>
              </c:pt>
              <c:pt idx="24">
                <c:v>jan.05</c:v>
              </c:pt>
              <c:pt idx="30">
                <c:v>jul.05</c:v>
              </c:pt>
              <c:pt idx="36">
                <c:v>jan.06</c:v>
              </c:pt>
              <c:pt idx="42">
                <c:v>jul.06</c:v>
              </c:pt>
              <c:pt idx="48">
                <c:v>jan.07</c:v>
              </c:pt>
              <c:pt idx="54">
                <c:v>jul.07</c:v>
              </c:pt>
              <c:pt idx="60">
                <c:v>jan.08</c:v>
              </c:pt>
              <c:pt idx="66">
                <c:v>jul.08</c:v>
              </c:pt>
              <c:pt idx="72">
                <c:v>jan.09</c:v>
              </c:pt>
              <c:pt idx="78">
                <c:v>jul.09</c:v>
              </c:pt>
              <c:pt idx="84">
                <c:v>jan.10</c:v>
              </c:pt>
              <c:pt idx="90">
                <c:v>jul.10</c:v>
              </c:pt>
              <c:pt idx="96">
                <c:v>jan.11</c:v>
              </c:pt>
              <c:pt idx="102">
                <c:v>jul.11</c:v>
              </c:pt>
              <c:pt idx="108">
                <c:v>jan.12</c:v>
              </c:pt>
              <c:pt idx="114">
                <c:v>jul.12</c:v>
              </c:pt>
              <c:pt idx="120">
                <c:v>jan. 13</c:v>
              </c:pt>
            </c:strLit>
          </c:cat>
          <c:val>
            <c:numLit>
              <c:formatCode>General</c:formatCode>
              <c:ptCount val="126"/>
              <c:pt idx="0">
                <c:v>-13.276074566654103</c:v>
              </c:pt>
              <c:pt idx="1">
                <c:v>-14.26803519652784</c:v>
              </c:pt>
              <c:pt idx="2">
                <c:v>-16.787174255725208</c:v>
              </c:pt>
              <c:pt idx="3">
                <c:v>-18.511564679808131</c:v>
              </c:pt>
              <c:pt idx="4">
                <c:v>-18.420167220968889</c:v>
              </c:pt>
              <c:pt idx="5">
                <c:v>-15.838790501728274</c:v>
              </c:pt>
              <c:pt idx="6">
                <c:v>-12.87930298537022</c:v>
              </c:pt>
              <c:pt idx="7">
                <c:v>-10.869783414027053</c:v>
              </c:pt>
              <c:pt idx="8">
                <c:v>-9.8161672991208047</c:v>
              </c:pt>
              <c:pt idx="9">
                <c:v>-9.8637315221605295</c:v>
              </c:pt>
              <c:pt idx="10">
                <c:v>-11.585458636209765</c:v>
              </c:pt>
              <c:pt idx="11">
                <c:v>-11.840511691962259</c:v>
              </c:pt>
              <c:pt idx="12">
                <c:v>-11.061234376799376</c:v>
              </c:pt>
              <c:pt idx="13">
                <c:v>-9.7878819207114987</c:v>
              </c:pt>
              <c:pt idx="14">
                <c:v>-10.2258395232588</c:v>
              </c:pt>
              <c:pt idx="15">
                <c:v>-10.673356295938024</c:v>
              </c:pt>
              <c:pt idx="16">
                <c:v>-9.5142365978555308</c:v>
              </c:pt>
              <c:pt idx="17">
                <c:v>-7.2679610252806803</c:v>
              </c:pt>
              <c:pt idx="18">
                <c:v>-5.3792724468946922</c:v>
              </c:pt>
              <c:pt idx="19">
                <c:v>-3.3708635391720798</c:v>
              </c:pt>
              <c:pt idx="20">
                <c:v>-3.7041436757798833</c:v>
              </c:pt>
              <c:pt idx="21">
                <c:v>-4.3716910948995853</c:v>
              </c:pt>
              <c:pt idx="22">
                <c:v>-6.2286008190541926</c:v>
              </c:pt>
              <c:pt idx="23">
                <c:v>-7.9800133195659368</c:v>
              </c:pt>
              <c:pt idx="24">
                <c:v>-8.5646172312215825</c:v>
              </c:pt>
              <c:pt idx="25">
                <c:v>-9.8174570217342367</c:v>
              </c:pt>
              <c:pt idx="26">
                <c:v>-10.172662231121802</c:v>
              </c:pt>
              <c:pt idx="27">
                <c:v>-9.2712250623874919</c:v>
              </c:pt>
              <c:pt idx="28">
                <c:v>-8.6892467067998922</c:v>
              </c:pt>
              <c:pt idx="29">
                <c:v>-8.5029931215408929</c:v>
              </c:pt>
              <c:pt idx="30">
                <c:v>-10.689724782187922</c:v>
              </c:pt>
              <c:pt idx="31">
                <c:v>-9.8194562103974317</c:v>
              </c:pt>
              <c:pt idx="32">
                <c:v>-8.1345409996163358</c:v>
              </c:pt>
              <c:pt idx="33">
                <c:v>-5.0999788026810977</c:v>
              </c:pt>
              <c:pt idx="34">
                <c:v>-4.8919767279703388</c:v>
              </c:pt>
              <c:pt idx="35">
                <c:v>-5.8058914026099844</c:v>
              </c:pt>
              <c:pt idx="36">
                <c:v>-7.555159424405109</c:v>
              </c:pt>
              <c:pt idx="37">
                <c:v>-8.0391800490366325</c:v>
              </c:pt>
              <c:pt idx="38">
                <c:v>-8.9337228636825454</c:v>
              </c:pt>
              <c:pt idx="39">
                <c:v>-9.2731813274131589</c:v>
              </c:pt>
              <c:pt idx="40">
                <c:v>-9.1199068655413047</c:v>
              </c:pt>
              <c:pt idx="41">
                <c:v>-7.4632057466715471</c:v>
              </c:pt>
              <c:pt idx="42">
                <c:v>-5.2868524594447184</c:v>
              </c:pt>
              <c:pt idx="43">
                <c:v>-3.8378240607160152</c:v>
              </c:pt>
              <c:pt idx="44">
                <c:v>-2.3768026163538605</c:v>
              </c:pt>
              <c:pt idx="45">
                <c:v>-2.7848725192067083</c:v>
              </c:pt>
              <c:pt idx="46">
                <c:v>-2.4179326577188838</c:v>
              </c:pt>
              <c:pt idx="47">
                <c:v>-3.7734897943496448</c:v>
              </c:pt>
              <c:pt idx="48">
                <c:v>-3.4731235309754482</c:v>
              </c:pt>
              <c:pt idx="49">
                <c:v>-2.9402343313912671</c:v>
              </c:pt>
              <c:pt idx="50">
                <c:v>-1.4710635398248344</c:v>
              </c:pt>
              <c:pt idx="51">
                <c:v>-0.59181699529261989</c:v>
              </c:pt>
              <c:pt idx="52">
                <c:v>-1.2858494851179176E-2</c:v>
              </c:pt>
              <c:pt idx="53">
                <c:v>0.63306726394977964</c:v>
              </c:pt>
              <c:pt idx="54">
                <c:v>0.15237744927225921</c:v>
              </c:pt>
              <c:pt idx="55">
                <c:v>0.42278536985487797</c:v>
              </c:pt>
              <c:pt idx="56">
                <c:v>1.5472801441490429</c:v>
              </c:pt>
              <c:pt idx="57">
                <c:v>2.2094113784459823</c:v>
              </c:pt>
              <c:pt idx="58">
                <c:v>1.9706611013813757</c:v>
              </c:pt>
              <c:pt idx="59">
                <c:v>0.51215446345934368</c:v>
              </c:pt>
              <c:pt idx="60">
                <c:v>1.2675536306968247</c:v>
              </c:pt>
              <c:pt idx="61">
                <c:v>1.1101185155486601</c:v>
              </c:pt>
              <c:pt idx="62">
                <c:v>0.43344629632760961</c:v>
              </c:pt>
              <c:pt idx="63">
                <c:v>-0.82560984628436673</c:v>
              </c:pt>
              <c:pt idx="64">
                <c:v>-3.6777526595425942</c:v>
              </c:pt>
              <c:pt idx="65">
                <c:v>-6.0530978247047624</c:v>
              </c:pt>
              <c:pt idx="66">
                <c:v>-6.9074203966141194</c:v>
              </c:pt>
              <c:pt idx="67">
                <c:v>-5.8524390041955865</c:v>
              </c:pt>
              <c:pt idx="68">
                <c:v>-7.2601476479530609</c:v>
              </c:pt>
              <c:pt idx="69">
                <c:v>-12.807357818070146</c:v>
              </c:pt>
              <c:pt idx="70">
                <c:v>-19.770096145231086</c:v>
              </c:pt>
              <c:pt idx="71">
                <c:v>-26.174941883006145</c:v>
              </c:pt>
              <c:pt idx="72">
                <c:v>-29.532390527304702</c:v>
              </c:pt>
              <c:pt idx="73">
                <c:v>-32.263291208100014</c:v>
              </c:pt>
              <c:pt idx="74">
                <c:v>-30.991944201365548</c:v>
              </c:pt>
              <c:pt idx="75">
                <c:v>-31.72897111778979</c:v>
              </c:pt>
              <c:pt idx="76">
                <c:v>-29.792304461005646</c:v>
              </c:pt>
              <c:pt idx="77">
                <c:v>-29.466821415038993</c:v>
              </c:pt>
              <c:pt idx="78">
                <c:v>-26.141936404752531</c:v>
              </c:pt>
              <c:pt idx="79">
                <c:v>-23.802154571518088</c:v>
              </c:pt>
              <c:pt idx="80">
                <c:v>-20.205831667281966</c:v>
              </c:pt>
              <c:pt idx="81">
                <c:v>-18.059849313333789</c:v>
              </c:pt>
              <c:pt idx="82">
                <c:v>-16.513293701790605</c:v>
              </c:pt>
              <c:pt idx="83">
                <c:v>-16.86499367887949</c:v>
              </c:pt>
              <c:pt idx="84">
                <c:v>-15.909771631737099</c:v>
              </c:pt>
              <c:pt idx="85">
                <c:v>-14.945546230289889</c:v>
              </c:pt>
              <c:pt idx="86">
                <c:v>-13.555107851569399</c:v>
              </c:pt>
              <c:pt idx="87">
                <c:v>-12.746284721793849</c:v>
              </c:pt>
              <c:pt idx="88">
                <c:v>-12.715301507237449</c:v>
              </c:pt>
              <c:pt idx="89">
                <c:v>-13.103576168499677</c:v>
              </c:pt>
              <c:pt idx="90">
                <c:v>-12.581173969424649</c:v>
              </c:pt>
              <c:pt idx="91">
                <c:v>-11.727027382520037</c:v>
              </c:pt>
              <c:pt idx="92">
                <c:v>-9.9334867785394323</c:v>
              </c:pt>
              <c:pt idx="93">
                <c:v>-10.651252075068557</c:v>
              </c:pt>
              <c:pt idx="94">
                <c:v>-10.642548580778373</c:v>
              </c:pt>
              <c:pt idx="95">
                <c:v>-11.752987965143754</c:v>
              </c:pt>
              <c:pt idx="96">
                <c:v>-10.346976113050369</c:v>
              </c:pt>
              <c:pt idx="97">
                <c:v>-9.3336877812107488</c:v>
              </c:pt>
              <c:pt idx="98">
                <c:v>-9.6452384280727159</c:v>
              </c:pt>
              <c:pt idx="99">
                <c:v>-10.631046389652138</c:v>
              </c:pt>
              <c:pt idx="100">
                <c:v>-12.958587236283261</c:v>
              </c:pt>
              <c:pt idx="101">
                <c:v>-14.403665770635092</c:v>
              </c:pt>
              <c:pt idx="102">
                <c:v>-13.811519916553452</c:v>
              </c:pt>
              <c:pt idx="103">
                <c:v>-15.040559153774433</c:v>
              </c:pt>
              <c:pt idx="104">
                <c:v>-17.098199683081706</c:v>
              </c:pt>
              <c:pt idx="105">
                <c:v>-20.246798609773489</c:v>
              </c:pt>
              <c:pt idx="106">
                <c:v>-21.454097659580892</c:v>
              </c:pt>
              <c:pt idx="107">
                <c:v>-21.577729727994342</c:v>
              </c:pt>
              <c:pt idx="108">
                <c:v>-21.967628027928289</c:v>
              </c:pt>
              <c:pt idx="109">
                <c:v>-21.641614890880525</c:v>
              </c:pt>
              <c:pt idx="110">
                <c:v>-20.150991019386474</c:v>
              </c:pt>
              <c:pt idx="111">
                <c:v>-19.568854447176236</c:v>
              </c:pt>
              <c:pt idx="112">
                <c:v>-19.757380673469306</c:v>
              </c:pt>
              <c:pt idx="113">
                <c:v>-19.861303663132887</c:v>
              </c:pt>
              <c:pt idx="114">
                <c:v>-20.3</c:v>
              </c:pt>
              <c:pt idx="115">
                <c:v>-18.899999999999999</c:v>
              </c:pt>
              <c:pt idx="116">
                <c:v>-19.600000000000001</c:v>
              </c:pt>
              <c:pt idx="117">
                <c:v>-20.7</c:v>
              </c:pt>
              <c:pt idx="118">
                <c:v>-22.6</c:v>
              </c:pt>
              <c:pt idx="119">
                <c:v>-21.4</c:v>
              </c:pt>
              <c:pt idx="120">
                <c:v>-19.899999999999999</c:v>
              </c:pt>
              <c:pt idx="121">
                <c:v>-18.100000000000001</c:v>
              </c:pt>
              <c:pt idx="122">
                <c:v>-17.2</c:v>
              </c:pt>
              <c:pt idx="123">
                <c:v>-16.899999999999999</c:v>
              </c:pt>
              <c:pt idx="124">
                <c:v>-16</c:v>
              </c:pt>
              <c:pt idx="125">
                <c:v>-16.3</c:v>
              </c:pt>
            </c:numLit>
          </c:val>
        </c:ser>
        <c:ser>
          <c:idx val="1"/>
          <c:order val="1"/>
          <c:tx>
            <c:v>#REF!</c:v>
          </c:tx>
          <c:spPr>
            <a:ln w="25400">
              <a:solidFill>
                <a:schemeClr val="tx2"/>
              </a:solidFill>
              <a:prstDash val="solid"/>
            </a:ln>
          </c:spPr>
          <c:marker>
            <c:symbol val="none"/>
          </c:marker>
          <c:dLbls>
            <c:dLbl>
              <c:idx val="3"/>
              <c:layout>
                <c:manualLayout>
                  <c:x val="2.1356923758024251E-2"/>
                  <c:y val="-2.8620206765168311E-3"/>
                </c:manualLayout>
              </c:layout>
              <c:tx>
                <c:rich>
                  <a:bodyPr/>
                  <a:lstStyle/>
                  <a:p>
                    <a:pPr>
                      <a:defRPr sz="700" b="1" i="0" u="none" strike="noStrike" baseline="0">
                        <a:solidFill>
                          <a:schemeClr val="tx2"/>
                        </a:solidFill>
                        <a:latin typeface="Arial"/>
                        <a:ea typeface="Arial"/>
                        <a:cs typeface="Arial"/>
                      </a:defRPr>
                    </a:pPr>
                    <a:r>
                      <a:rPr lang="pt-PT" baseline="0">
                        <a:solidFill>
                          <a:schemeClr val="tx2"/>
                        </a:solidFill>
                      </a:rPr>
                      <a:t>c</a:t>
                    </a:r>
                    <a:r>
                      <a:rPr lang="pt-PT"/>
                      <a:t>onstrução</a:t>
                    </a:r>
                  </a:p>
                </c:rich>
              </c:tx>
              <c:spPr>
                <a:noFill/>
                <a:ln w="25400">
                  <a:noFill/>
                </a:ln>
              </c:spPr>
              <c:dLblPos val="r"/>
            </c:dLbl>
            <c:delete val="1"/>
            <c:txPr>
              <a:bodyPr/>
              <a:lstStyle/>
              <a:p>
                <a:pPr>
                  <a:defRPr baseline="0">
                    <a:solidFill>
                      <a:schemeClr val="tx2"/>
                    </a:solidFill>
                  </a:defRPr>
                </a:pPr>
                <a:endParaRPr lang="pt-PT"/>
              </a:p>
            </c:txPr>
          </c:dLbls>
          <c:cat>
            <c:strLit>
              <c:ptCount val="126"/>
              <c:pt idx="0">
                <c:v>jan.03</c:v>
              </c:pt>
              <c:pt idx="6">
                <c:v>jul.03</c:v>
              </c:pt>
              <c:pt idx="12">
                <c:v>jan.04</c:v>
              </c:pt>
              <c:pt idx="18">
                <c:v>jul.04</c:v>
              </c:pt>
              <c:pt idx="24">
                <c:v>jan.05</c:v>
              </c:pt>
              <c:pt idx="30">
                <c:v>jul.05</c:v>
              </c:pt>
              <c:pt idx="36">
                <c:v>jan.06</c:v>
              </c:pt>
              <c:pt idx="42">
                <c:v>jul.06</c:v>
              </c:pt>
              <c:pt idx="48">
                <c:v>jan.07</c:v>
              </c:pt>
              <c:pt idx="54">
                <c:v>jul.07</c:v>
              </c:pt>
              <c:pt idx="60">
                <c:v>jan.08</c:v>
              </c:pt>
              <c:pt idx="66">
                <c:v>jul.08</c:v>
              </c:pt>
              <c:pt idx="72">
                <c:v>jan.09</c:v>
              </c:pt>
              <c:pt idx="78">
                <c:v>jul.09</c:v>
              </c:pt>
              <c:pt idx="84">
                <c:v>jan.10</c:v>
              </c:pt>
              <c:pt idx="90">
                <c:v>jul.10</c:v>
              </c:pt>
              <c:pt idx="96">
                <c:v>jan.11</c:v>
              </c:pt>
              <c:pt idx="102">
                <c:v>jul.11</c:v>
              </c:pt>
              <c:pt idx="108">
                <c:v>jan.12</c:v>
              </c:pt>
              <c:pt idx="114">
                <c:v>jul.12</c:v>
              </c:pt>
              <c:pt idx="120">
                <c:v>jan. 13</c:v>
              </c:pt>
            </c:strLit>
          </c:cat>
          <c:val>
            <c:numLit>
              <c:formatCode>General</c:formatCode>
              <c:ptCount val="126"/>
              <c:pt idx="0">
                <c:v>-40.636393134760368</c:v>
              </c:pt>
              <c:pt idx="1">
                <c:v>-41.238587390942008</c:v>
              </c:pt>
              <c:pt idx="2">
                <c:v>-45.0168056462471</c:v>
              </c:pt>
              <c:pt idx="3">
                <c:v>-45.283697632212949</c:v>
              </c:pt>
              <c:pt idx="4">
                <c:v>-45.279658045869013</c:v>
              </c:pt>
              <c:pt idx="5">
                <c:v>-45.316739611722454</c:v>
              </c:pt>
              <c:pt idx="6">
                <c:v>-44.181056767200744</c:v>
              </c:pt>
              <c:pt idx="7">
                <c:v>-43.571268197151355</c:v>
              </c:pt>
              <c:pt idx="8">
                <c:v>-41.670961831260854</c:v>
              </c:pt>
              <c:pt idx="9">
                <c:v>-41.031256800754903</c:v>
              </c:pt>
              <c:pt idx="10">
                <c:v>-39.507729032029111</c:v>
              </c:pt>
              <c:pt idx="11">
                <c:v>-38.585793453833745</c:v>
              </c:pt>
              <c:pt idx="12">
                <c:v>-37.718387952162445</c:v>
              </c:pt>
              <c:pt idx="13">
                <c:v>-37.607616758251275</c:v>
              </c:pt>
              <c:pt idx="14">
                <c:v>-37.464614632522803</c:v>
              </c:pt>
              <c:pt idx="15">
                <c:v>-37.221681080155456</c:v>
              </c:pt>
              <c:pt idx="16">
                <c:v>-36.94242808206571</c:v>
              </c:pt>
              <c:pt idx="17">
                <c:v>-36.512149080778151</c:v>
              </c:pt>
              <c:pt idx="18">
                <c:v>-36.445119976004975</c:v>
              </c:pt>
              <c:pt idx="19">
                <c:v>-35.842197588277891</c:v>
              </c:pt>
              <c:pt idx="20">
                <c:v>-35.332864150307287</c:v>
              </c:pt>
              <c:pt idx="21">
                <c:v>-35.091346445759235</c:v>
              </c:pt>
              <c:pt idx="22">
                <c:v>-34.398964650896303</c:v>
              </c:pt>
              <c:pt idx="23">
                <c:v>-33.617509186107178</c:v>
              </c:pt>
              <c:pt idx="24">
                <c:v>-32.438137915856153</c:v>
              </c:pt>
              <c:pt idx="25">
                <c:v>-32.319802919344433</c:v>
              </c:pt>
              <c:pt idx="26">
                <c:v>-32.917515093852494</c:v>
              </c:pt>
              <c:pt idx="27">
                <c:v>-31.880982113023169</c:v>
              </c:pt>
              <c:pt idx="28">
                <c:v>-31.89606884080569</c:v>
              </c:pt>
              <c:pt idx="29">
                <c:v>-31.425502393026935</c:v>
              </c:pt>
              <c:pt idx="30">
                <c:v>-31.518877852240191</c:v>
              </c:pt>
              <c:pt idx="31">
                <c:v>-31.567629770427583</c:v>
              </c:pt>
              <c:pt idx="32">
                <c:v>-32.763729255753709</c:v>
              </c:pt>
              <c:pt idx="33">
                <c:v>-34.112009146288486</c:v>
              </c:pt>
              <c:pt idx="34">
                <c:v>-35.364570833042258</c:v>
              </c:pt>
              <c:pt idx="35">
                <c:v>-35.359958501913233</c:v>
              </c:pt>
              <c:pt idx="36">
                <c:v>-36.675686956742368</c:v>
              </c:pt>
              <c:pt idx="37">
                <c:v>-36.4882858312073</c:v>
              </c:pt>
              <c:pt idx="38">
                <c:v>-36.772359015261863</c:v>
              </c:pt>
              <c:pt idx="39">
                <c:v>-36.706320474806326</c:v>
              </c:pt>
              <c:pt idx="40">
                <c:v>-38.043660363479766</c:v>
              </c:pt>
              <c:pt idx="41">
                <c:v>-39.100011046584989</c:v>
              </c:pt>
              <c:pt idx="42">
                <c:v>-39.622981826243887</c:v>
              </c:pt>
              <c:pt idx="43">
                <c:v>-39.276058561103554</c:v>
              </c:pt>
              <c:pt idx="44">
                <c:v>-38.79673588289949</c:v>
              </c:pt>
              <c:pt idx="45">
                <c:v>-38.794791088482</c:v>
              </c:pt>
              <c:pt idx="46">
                <c:v>-37.861532612594388</c:v>
              </c:pt>
              <c:pt idx="47">
                <c:v>-37.993692416640855</c:v>
              </c:pt>
              <c:pt idx="48">
                <c:v>-36.222592226184247</c:v>
              </c:pt>
              <c:pt idx="49">
                <c:v>-36.305348711672295</c:v>
              </c:pt>
              <c:pt idx="50">
                <c:v>-34.409651108166756</c:v>
              </c:pt>
              <c:pt idx="51">
                <c:v>-34.166742093928256</c:v>
              </c:pt>
              <c:pt idx="52">
                <c:v>-32.341274364681318</c:v>
              </c:pt>
              <c:pt idx="53">
                <c:v>-32.133318707206953</c:v>
              </c:pt>
              <c:pt idx="54">
                <c:v>-32.125222515026387</c:v>
              </c:pt>
              <c:pt idx="55">
                <c:v>-30.972475486234643</c:v>
              </c:pt>
              <c:pt idx="56">
                <c:v>-29.867710546516403</c:v>
              </c:pt>
              <c:pt idx="57">
                <c:v>-29.082165828116846</c:v>
              </c:pt>
              <c:pt idx="58">
                <c:v>-31.55750894273649</c:v>
              </c:pt>
              <c:pt idx="59">
                <c:v>-32.122392161196338</c:v>
              </c:pt>
              <c:pt idx="60">
                <c:v>-31.764828333686854</c:v>
              </c:pt>
              <c:pt idx="61">
                <c:v>-29.721466349234163</c:v>
              </c:pt>
              <c:pt idx="62">
                <c:v>-28.29284326246561</c:v>
              </c:pt>
              <c:pt idx="63">
                <c:v>-27.431364578919229</c:v>
              </c:pt>
              <c:pt idx="64">
                <c:v>-27.227744455293116</c:v>
              </c:pt>
              <c:pt idx="65">
                <c:v>-28.130279812650361</c:v>
              </c:pt>
              <c:pt idx="66">
                <c:v>-29.261334470415989</c:v>
              </c:pt>
              <c:pt idx="67">
                <c:v>-30.659417389793326</c:v>
              </c:pt>
              <c:pt idx="68">
                <c:v>-31.683597048081413</c:v>
              </c:pt>
              <c:pt idx="69">
                <c:v>-32.502840186549811</c:v>
              </c:pt>
              <c:pt idx="70">
                <c:v>-34.055495815686335</c:v>
              </c:pt>
              <c:pt idx="71">
                <c:v>-35.764896792209996</c:v>
              </c:pt>
              <c:pt idx="72">
                <c:v>-37.329452657235976</c:v>
              </c:pt>
              <c:pt idx="73">
                <c:v>-37.692159223292379</c:v>
              </c:pt>
              <c:pt idx="74">
                <c:v>-38.529240263682134</c:v>
              </c:pt>
              <c:pt idx="75">
                <c:v>-39.813484127443893</c:v>
              </c:pt>
              <c:pt idx="76">
                <c:v>-37.876893620005937</c:v>
              </c:pt>
              <c:pt idx="77">
                <c:v>-35.214838461643822</c:v>
              </c:pt>
              <c:pt idx="78">
                <c:v>-33.567598105397508</c:v>
              </c:pt>
              <c:pt idx="79">
                <c:v>-33.321022378214124</c:v>
              </c:pt>
              <c:pt idx="80">
                <c:v>-34.758594459255981</c:v>
              </c:pt>
              <c:pt idx="81">
                <c:v>-34.11570672882128</c:v>
              </c:pt>
              <c:pt idx="82">
                <c:v>-35.360450919103911</c:v>
              </c:pt>
              <c:pt idx="83">
                <c:v>-35.581431594090994</c:v>
              </c:pt>
              <c:pt idx="84">
                <c:v>-37.509849302433295</c:v>
              </c:pt>
              <c:pt idx="85">
                <c:v>-38.629347325991411</c:v>
              </c:pt>
              <c:pt idx="86">
                <c:v>-40.194725875609763</c:v>
              </c:pt>
              <c:pt idx="87">
                <c:v>-40.902876051398437</c:v>
              </c:pt>
              <c:pt idx="88">
                <c:v>-42.046383845791098</c:v>
              </c:pt>
              <c:pt idx="89">
                <c:v>-41.632107661132999</c:v>
              </c:pt>
              <c:pt idx="90">
                <c:v>-40.495279682263245</c:v>
              </c:pt>
              <c:pt idx="91">
                <c:v>-40.795254475627196</c:v>
              </c:pt>
              <c:pt idx="92">
                <c:v>-41.095385085254861</c:v>
              </c:pt>
              <c:pt idx="93">
                <c:v>-43.481383457894289</c:v>
              </c:pt>
              <c:pt idx="94">
                <c:v>-44.200970701190251</c:v>
              </c:pt>
              <c:pt idx="95">
                <c:v>-45.733717179422811</c:v>
              </c:pt>
              <c:pt idx="96">
                <c:v>-46.365055290433482</c:v>
              </c:pt>
              <c:pt idx="97">
                <c:v>-47.997557960680055</c:v>
              </c:pt>
              <c:pt idx="98">
                <c:v>-49.646754680984081</c:v>
              </c:pt>
              <c:pt idx="99">
                <c:v>-51.303895962850355</c:v>
              </c:pt>
              <c:pt idx="100">
                <c:v>-52.889525601022186</c:v>
              </c:pt>
              <c:pt idx="101">
                <c:v>-54.690531747906618</c:v>
              </c:pt>
              <c:pt idx="102">
                <c:v>-55.609038100655312</c:v>
              </c:pt>
              <c:pt idx="103">
                <c:v>-57.317654049092226</c:v>
              </c:pt>
              <c:pt idx="104">
                <c:v>-59.330339704321382</c:v>
              </c:pt>
              <c:pt idx="105">
                <c:v>-61.925573772083212</c:v>
              </c:pt>
              <c:pt idx="106">
                <c:v>-64.173524136989656</c:v>
              </c:pt>
              <c:pt idx="107">
                <c:v>-65.252082537448274</c:v>
              </c:pt>
              <c:pt idx="108">
                <c:v>-66.64388003832758</c:v>
              </c:pt>
              <c:pt idx="109">
                <c:v>-67.481237051483419</c:v>
              </c:pt>
              <c:pt idx="110">
                <c:v>-68.785962185958411</c:v>
              </c:pt>
              <c:pt idx="111">
                <c:v>-69.747204413305951</c:v>
              </c:pt>
              <c:pt idx="112">
                <c:v>-70.940735180527454</c:v>
              </c:pt>
              <c:pt idx="113">
                <c:v>-71.510769909294197</c:v>
              </c:pt>
              <c:pt idx="114">
                <c:v>-71.791990251844794</c:v>
              </c:pt>
              <c:pt idx="115">
                <c:v>-70.266535001148696</c:v>
              </c:pt>
              <c:pt idx="116">
                <c:v>-70.5</c:v>
              </c:pt>
              <c:pt idx="117">
                <c:v>-71.3</c:v>
              </c:pt>
              <c:pt idx="118">
                <c:v>-72.2</c:v>
              </c:pt>
              <c:pt idx="119">
                <c:v>-70.7</c:v>
              </c:pt>
              <c:pt idx="120">
                <c:v>-68.8</c:v>
              </c:pt>
              <c:pt idx="121">
                <c:v>-66.7</c:v>
              </c:pt>
              <c:pt idx="122">
                <c:v>-65.7</c:v>
              </c:pt>
              <c:pt idx="123">
                <c:v>-64.099999999999994</c:v>
              </c:pt>
              <c:pt idx="124">
                <c:v>-63.7</c:v>
              </c:pt>
              <c:pt idx="125">
                <c:v>-62.2</c:v>
              </c:pt>
            </c:numLit>
          </c:val>
        </c:ser>
        <c:ser>
          <c:idx val="2"/>
          <c:order val="2"/>
          <c:tx>
            <c:v>#REF!</c:v>
          </c:tx>
          <c:spPr>
            <a:ln w="38100">
              <a:solidFill>
                <a:schemeClr val="accent2"/>
              </a:solidFill>
              <a:prstDash val="solid"/>
            </a:ln>
          </c:spPr>
          <c:marker>
            <c:symbol val="none"/>
          </c:marker>
          <c:dLbls>
            <c:dLbl>
              <c:idx val="21"/>
              <c:layout>
                <c:manualLayout>
                  <c:x val="0.1725522562691712"/>
                  <c:y val="0.1077942035387173"/>
                </c:manualLayout>
              </c:layout>
              <c:tx>
                <c:rich>
                  <a:bodyPr/>
                  <a:lstStyle/>
                  <a:p>
                    <a:pPr>
                      <a:defRPr sz="700" b="1" i="0" u="none" strike="noStrike" baseline="0">
                        <a:solidFill>
                          <a:schemeClr val="accent6"/>
                        </a:solidFill>
                        <a:latin typeface="Arial"/>
                        <a:ea typeface="Arial"/>
                        <a:cs typeface="Arial"/>
                      </a:defRPr>
                    </a:pPr>
                    <a:r>
                      <a:rPr lang="pt-PT" baseline="0">
                        <a:solidFill>
                          <a:schemeClr val="accent6"/>
                        </a:solidFill>
                      </a:rPr>
                      <a:t>c</a:t>
                    </a:r>
                    <a:r>
                      <a:rPr lang="pt-PT"/>
                      <a:t>omércio </a:t>
                    </a:r>
                  </a:p>
                </c:rich>
              </c:tx>
              <c:spPr>
                <a:noFill/>
                <a:ln w="25400">
                  <a:noFill/>
                </a:ln>
              </c:spPr>
              <c:dLblPos val="r"/>
            </c:dLbl>
            <c:delete val="1"/>
            <c:txPr>
              <a:bodyPr/>
              <a:lstStyle/>
              <a:p>
                <a:pPr>
                  <a:defRPr baseline="0">
                    <a:solidFill>
                      <a:schemeClr val="accent6"/>
                    </a:solidFill>
                  </a:defRPr>
                </a:pPr>
                <a:endParaRPr lang="pt-PT"/>
              </a:p>
            </c:txPr>
          </c:dLbls>
          <c:cat>
            <c:strLit>
              <c:ptCount val="126"/>
              <c:pt idx="0">
                <c:v>jan.03</c:v>
              </c:pt>
              <c:pt idx="6">
                <c:v>jul.03</c:v>
              </c:pt>
              <c:pt idx="12">
                <c:v>jan.04</c:v>
              </c:pt>
              <c:pt idx="18">
                <c:v>jul.04</c:v>
              </c:pt>
              <c:pt idx="24">
                <c:v>jan.05</c:v>
              </c:pt>
              <c:pt idx="30">
                <c:v>jul.05</c:v>
              </c:pt>
              <c:pt idx="36">
                <c:v>jan.06</c:v>
              </c:pt>
              <c:pt idx="42">
                <c:v>jul.06</c:v>
              </c:pt>
              <c:pt idx="48">
                <c:v>jan.07</c:v>
              </c:pt>
              <c:pt idx="54">
                <c:v>jul.07</c:v>
              </c:pt>
              <c:pt idx="60">
                <c:v>jan.08</c:v>
              </c:pt>
              <c:pt idx="66">
                <c:v>jul.08</c:v>
              </c:pt>
              <c:pt idx="72">
                <c:v>jan.09</c:v>
              </c:pt>
              <c:pt idx="78">
                <c:v>jul.09</c:v>
              </c:pt>
              <c:pt idx="84">
                <c:v>jan.10</c:v>
              </c:pt>
              <c:pt idx="90">
                <c:v>jul.10</c:v>
              </c:pt>
              <c:pt idx="96">
                <c:v>jan.11</c:v>
              </c:pt>
              <c:pt idx="102">
                <c:v>jul.11</c:v>
              </c:pt>
              <c:pt idx="108">
                <c:v>jan.12</c:v>
              </c:pt>
              <c:pt idx="114">
                <c:v>jul.12</c:v>
              </c:pt>
              <c:pt idx="120">
                <c:v>jan. 13</c:v>
              </c:pt>
            </c:strLit>
          </c:cat>
          <c:val>
            <c:numLit>
              <c:formatCode>General</c:formatCode>
              <c:ptCount val="126"/>
              <c:pt idx="0">
                <c:v>-12.772025085900728</c:v>
              </c:pt>
              <c:pt idx="1">
                <c:v>-11.473536985189696</c:v>
              </c:pt>
              <c:pt idx="2">
                <c:v>-11.92712789893516</c:v>
              </c:pt>
              <c:pt idx="3">
                <c:v>-12.027987002630292</c:v>
              </c:pt>
              <c:pt idx="4">
                <c:v>-13.176812463173901</c:v>
              </c:pt>
              <c:pt idx="5">
                <c:v>-12.805998685211692</c:v>
              </c:pt>
              <c:pt idx="6">
                <c:v>-12.233613099293935</c:v>
              </c:pt>
              <c:pt idx="7">
                <c:v>-9.6081323584560643</c:v>
              </c:pt>
              <c:pt idx="8">
                <c:v>-7.4784672068403424</c:v>
              </c:pt>
              <c:pt idx="9">
                <c:v>-5.5535070623599276</c:v>
              </c:pt>
              <c:pt idx="10">
                <c:v>-4.8557218683208365</c:v>
              </c:pt>
              <c:pt idx="11">
                <c:v>-4.4228266963961858</c:v>
              </c:pt>
              <c:pt idx="12">
                <c:v>-4.1751027541583516</c:v>
              </c:pt>
              <c:pt idx="13">
                <c:v>-5.5768392078865743</c:v>
              </c:pt>
              <c:pt idx="14">
                <c:v>-7.426206497094026</c:v>
              </c:pt>
              <c:pt idx="15">
                <c:v>-8.2239839704336699</c:v>
              </c:pt>
              <c:pt idx="16">
                <c:v>-5.0139265497063255</c:v>
              </c:pt>
              <c:pt idx="17">
                <c:v>-2.4342403463278397</c:v>
              </c:pt>
              <c:pt idx="18">
                <c:v>-0.10744875065121055</c:v>
              </c:pt>
              <c:pt idx="19">
                <c:v>-1.2677573826882929</c:v>
              </c:pt>
              <c:pt idx="20">
                <c:v>-1.3181655965583969</c:v>
              </c:pt>
              <c:pt idx="21">
                <c:v>-2.7765164653534726</c:v>
              </c:pt>
              <c:pt idx="22">
                <c:v>-3.6637389675686212</c:v>
              </c:pt>
              <c:pt idx="23">
                <c:v>-4.2372422426464702</c:v>
              </c:pt>
              <c:pt idx="24">
                <c:v>-4.6152013892606734</c:v>
              </c:pt>
              <c:pt idx="25">
                <c:v>-5.0867582902005424</c:v>
              </c:pt>
              <c:pt idx="26">
                <c:v>-4.9629165170729657</c:v>
              </c:pt>
              <c:pt idx="27">
                <c:v>-5.5452569010455468</c:v>
              </c:pt>
              <c:pt idx="28">
                <c:v>-5.1521523218328795</c:v>
              </c:pt>
              <c:pt idx="29">
                <c:v>-6.3255408694333255</c:v>
              </c:pt>
              <c:pt idx="30">
                <c:v>-7.5501454130222054</c:v>
              </c:pt>
              <c:pt idx="31">
                <c:v>-9.6888631906319986</c:v>
              </c:pt>
              <c:pt idx="32">
                <c:v>-10.628540015044354</c:v>
              </c:pt>
              <c:pt idx="33">
                <c:v>-11.281020438262548</c:v>
              </c:pt>
              <c:pt idx="34">
                <c:v>-11.146038279140782</c:v>
              </c:pt>
              <c:pt idx="35">
                <c:v>-8.7556299043338672</c:v>
              </c:pt>
              <c:pt idx="36">
                <c:v>-6.6536131955834161</c:v>
              </c:pt>
              <c:pt idx="37">
                <c:v>-5.1352363130188543</c:v>
              </c:pt>
              <c:pt idx="38">
                <c:v>-7.6613526716122244</c:v>
              </c:pt>
              <c:pt idx="39">
                <c:v>-7.6012629794287294</c:v>
              </c:pt>
              <c:pt idx="40">
                <c:v>-9.2597857628087468</c:v>
              </c:pt>
              <c:pt idx="41">
                <c:v>-7.2162561018088534</c:v>
              </c:pt>
              <c:pt idx="42">
                <c:v>-7.2284035565916547</c:v>
              </c:pt>
              <c:pt idx="43">
                <c:v>-6.4669836670216254</c:v>
              </c:pt>
              <c:pt idx="44">
                <c:v>-6.1927663052750095</c:v>
              </c:pt>
              <c:pt idx="45">
                <c:v>-4.2593326941106939</c:v>
              </c:pt>
              <c:pt idx="46">
                <c:v>-2.8544422230276134</c:v>
              </c:pt>
              <c:pt idx="47">
                <c:v>-2.9922159512163584</c:v>
              </c:pt>
              <c:pt idx="48">
                <c:v>-4.3284326349785447</c:v>
              </c:pt>
              <c:pt idx="49">
                <c:v>-3.742834718172102</c:v>
              </c:pt>
              <c:pt idx="50">
                <c:v>-3.7296802634455495</c:v>
              </c:pt>
              <c:pt idx="51">
                <c:v>-3.5463494038857135</c:v>
              </c:pt>
              <c:pt idx="52">
                <c:v>-3.4181917475445198</c:v>
              </c:pt>
              <c:pt idx="53">
                <c:v>-2.5105689429498868</c:v>
              </c:pt>
              <c:pt idx="54">
                <c:v>-2.6917634674148307</c:v>
              </c:pt>
              <c:pt idx="55">
                <c:v>-3.1895372725682809</c:v>
              </c:pt>
              <c:pt idx="56">
                <c:v>-4.0646850556108856</c:v>
              </c:pt>
              <c:pt idx="57">
                <c:v>-3.9112706807054107</c:v>
              </c:pt>
              <c:pt idx="58">
                <c:v>-3.4615571730901777</c:v>
              </c:pt>
              <c:pt idx="59">
                <c:v>-2.5537927190758025</c:v>
              </c:pt>
              <c:pt idx="60">
                <c:v>-1.9882569884243981</c:v>
              </c:pt>
              <c:pt idx="61">
                <c:v>-1.9816824226698511</c:v>
              </c:pt>
              <c:pt idx="62">
                <c:v>-1.8602003803665021</c:v>
              </c:pt>
              <c:pt idx="63">
                <c:v>-2.8388906333918547</c:v>
              </c:pt>
              <c:pt idx="64">
                <c:v>-4.2143849471048656</c:v>
              </c:pt>
              <c:pt idx="65">
                <c:v>-7.4531063005227773</c:v>
              </c:pt>
              <c:pt idx="66">
                <c:v>-9.7720228863810785</c:v>
              </c:pt>
              <c:pt idx="67">
                <c:v>-11.10209249407175</c:v>
              </c:pt>
              <c:pt idx="68">
                <c:v>-11.422916543034274</c:v>
              </c:pt>
              <c:pt idx="69">
                <c:v>-12.610291829116798</c:v>
              </c:pt>
              <c:pt idx="70">
                <c:v>-14.783340986288385</c:v>
              </c:pt>
              <c:pt idx="71">
                <c:v>-17.371156531586077</c:v>
              </c:pt>
              <c:pt idx="72">
                <c:v>-17.980827643730166</c:v>
              </c:pt>
              <c:pt idx="73">
                <c:v>-19.848734283750989</c:v>
              </c:pt>
              <c:pt idx="74">
                <c:v>-20.255997456413848</c:v>
              </c:pt>
              <c:pt idx="75">
                <c:v>-21.397563267025607</c:v>
              </c:pt>
              <c:pt idx="76">
                <c:v>-19.972490944408186</c:v>
              </c:pt>
              <c:pt idx="77">
                <c:v>-17.765585380751652</c:v>
              </c:pt>
              <c:pt idx="78">
                <c:v>-14.727406627869676</c:v>
              </c:pt>
              <c:pt idx="79">
                <c:v>-12.248274955842048</c:v>
              </c:pt>
              <c:pt idx="80">
                <c:v>-9.7452278461582686</c:v>
              </c:pt>
              <c:pt idx="81">
                <c:v>-7.7644091930062364</c:v>
              </c:pt>
              <c:pt idx="82">
                <c:v>-6.5416802652848824</c:v>
              </c:pt>
              <c:pt idx="83">
                <c:v>-5.9759821055851434</c:v>
              </c:pt>
              <c:pt idx="84">
                <c:v>-5.8778345103817484</c:v>
              </c:pt>
              <c:pt idx="85">
                <c:v>-4.5321497132354809</c:v>
              </c:pt>
              <c:pt idx="86">
                <c:v>-3.8727868127028571</c:v>
              </c:pt>
              <c:pt idx="87">
                <c:v>-2.5758030531255587</c:v>
              </c:pt>
              <c:pt idx="88">
                <c:v>-2.4392802471594872</c:v>
              </c:pt>
              <c:pt idx="89">
                <c:v>-2.4628612684713285</c:v>
              </c:pt>
              <c:pt idx="90">
                <c:v>-3.2793063566788665</c:v>
              </c:pt>
              <c:pt idx="91">
                <c:v>-3.9821931006343712</c:v>
              </c:pt>
              <c:pt idx="92">
                <c:v>-5.4319820553316482</c:v>
              </c:pt>
              <c:pt idx="93">
                <c:v>-7.0535143246388285</c:v>
              </c:pt>
              <c:pt idx="94">
                <c:v>-7.7528444323172465</c:v>
              </c:pt>
              <c:pt idx="95">
                <c:v>-8.1304751995852786</c:v>
              </c:pt>
              <c:pt idx="96">
                <c:v>-7.1647782439239345</c:v>
              </c:pt>
              <c:pt idx="97">
                <c:v>-7.4701143574194617</c:v>
              </c:pt>
              <c:pt idx="98">
                <c:v>-8.3354930863462862</c:v>
              </c:pt>
              <c:pt idx="99">
                <c:v>-11.827072803808109</c:v>
              </c:pt>
              <c:pt idx="100">
                <c:v>-14.697203475879945</c:v>
              </c:pt>
              <c:pt idx="101">
                <c:v>-16.553785475818731</c:v>
              </c:pt>
              <c:pt idx="102">
                <c:v>-17.786734300271146</c:v>
              </c:pt>
              <c:pt idx="103">
                <c:v>-18.345899292163189</c:v>
              </c:pt>
              <c:pt idx="104">
                <c:v>-19.242604406040087</c:v>
              </c:pt>
              <c:pt idx="105">
                <c:v>-19.680308840750627</c:v>
              </c:pt>
              <c:pt idx="106">
                <c:v>-21.291731059131596</c:v>
              </c:pt>
              <c:pt idx="107">
                <c:v>-22.439186330026587</c:v>
              </c:pt>
              <c:pt idx="108">
                <c:v>-22.279047526042532</c:v>
              </c:pt>
              <c:pt idx="109">
                <c:v>-21.222830947465589</c:v>
              </c:pt>
              <c:pt idx="110">
                <c:v>-19.897415134468698</c:v>
              </c:pt>
              <c:pt idx="111">
                <c:v>-19.296838986973206</c:v>
              </c:pt>
              <c:pt idx="112">
                <c:v>-19.837130795921439</c:v>
              </c:pt>
              <c:pt idx="113">
                <c:v>-19.940898935164412</c:v>
              </c:pt>
              <c:pt idx="114">
                <c:v>-19.8</c:v>
              </c:pt>
              <c:pt idx="115">
                <c:v>-19.600000000000001</c:v>
              </c:pt>
              <c:pt idx="116">
                <c:v>-20.5</c:v>
              </c:pt>
              <c:pt idx="117">
                <c:v>-21.8</c:v>
              </c:pt>
              <c:pt idx="118">
                <c:v>-20.7</c:v>
              </c:pt>
              <c:pt idx="119">
                <c:v>-19.899999999999999</c:v>
              </c:pt>
              <c:pt idx="120">
                <c:v>-19</c:v>
              </c:pt>
              <c:pt idx="121">
                <c:v>-18.5</c:v>
              </c:pt>
              <c:pt idx="122">
                <c:v>-16.7</c:v>
              </c:pt>
              <c:pt idx="123">
                <c:v>-15.3</c:v>
              </c:pt>
              <c:pt idx="124">
                <c:v>-14.2</c:v>
              </c:pt>
              <c:pt idx="125">
                <c:v>-13.8</c:v>
              </c:pt>
            </c:numLit>
          </c:val>
        </c:ser>
        <c:ser>
          <c:idx val="3"/>
          <c:order val="3"/>
          <c:tx>
            <c:v>#REF!</c:v>
          </c:tx>
          <c:spPr>
            <a:ln w="25400">
              <a:solidFill>
                <a:srgbClr val="333333"/>
              </a:solidFill>
              <a:prstDash val="solid"/>
            </a:ln>
          </c:spPr>
          <c:marker>
            <c:symbol val="none"/>
          </c:marker>
          <c:dLbls>
            <c:dLbl>
              <c:idx val="20"/>
              <c:layout>
                <c:manualLayout>
                  <c:x val="-0.10475666445309176"/>
                  <c:y val="-8.3758643072847069E-2"/>
                </c:manualLayout>
              </c:layout>
              <c:tx>
                <c:rich>
                  <a:bodyPr/>
                  <a:lstStyle/>
                  <a:p>
                    <a:pPr>
                      <a:defRPr sz="800" b="0" i="0" u="none" strike="noStrike" baseline="0">
                        <a:solidFill>
                          <a:srgbClr val="000000"/>
                        </a:solidFill>
                        <a:latin typeface="Arial"/>
                        <a:ea typeface="Arial"/>
                        <a:cs typeface="Arial"/>
                      </a:defRPr>
                    </a:pPr>
                    <a:r>
                      <a:rPr lang="pt-PT" sz="700" b="1" i="0" u="none" strike="noStrike" baseline="0">
                        <a:solidFill>
                          <a:srgbClr val="000000"/>
                        </a:solidFill>
                        <a:latin typeface="Arial"/>
                        <a:cs typeface="Arial"/>
                      </a:rPr>
                      <a:t>serviços</a:t>
                    </a:r>
                    <a:r>
                      <a:rPr lang="pt-PT" sz="800" b="1" i="0" u="none" strike="noStrike" baseline="0">
                        <a:solidFill>
                          <a:srgbClr val="000000"/>
                        </a:solidFill>
                        <a:latin typeface="Arial"/>
                        <a:cs typeface="Arial"/>
                      </a:rPr>
                      <a:t> </a:t>
                    </a:r>
                    <a:r>
                      <a:rPr lang="pt-PT" sz="600" b="0" i="0" u="none" strike="noStrike" baseline="30000">
                        <a:solidFill>
                          <a:srgbClr val="000000"/>
                        </a:solidFill>
                        <a:latin typeface="Arial"/>
                        <a:cs typeface="Arial"/>
                      </a:rPr>
                      <a:t>(2)</a:t>
                    </a:r>
                  </a:p>
                </c:rich>
              </c:tx>
              <c:spPr>
                <a:noFill/>
                <a:ln w="25400">
                  <a:noFill/>
                </a:ln>
              </c:spPr>
              <c:dLblPos val="r"/>
            </c:dLbl>
            <c:delete val="1"/>
          </c:dLbls>
          <c:cat>
            <c:strLit>
              <c:ptCount val="126"/>
              <c:pt idx="0">
                <c:v>jan.03</c:v>
              </c:pt>
              <c:pt idx="6">
                <c:v>jul.03</c:v>
              </c:pt>
              <c:pt idx="12">
                <c:v>jan.04</c:v>
              </c:pt>
              <c:pt idx="18">
                <c:v>jul.04</c:v>
              </c:pt>
              <c:pt idx="24">
                <c:v>jan.05</c:v>
              </c:pt>
              <c:pt idx="30">
                <c:v>jul.05</c:v>
              </c:pt>
              <c:pt idx="36">
                <c:v>jan.06</c:v>
              </c:pt>
              <c:pt idx="42">
                <c:v>jul.06</c:v>
              </c:pt>
              <c:pt idx="48">
                <c:v>jan.07</c:v>
              </c:pt>
              <c:pt idx="54">
                <c:v>jul.07</c:v>
              </c:pt>
              <c:pt idx="60">
                <c:v>jan.08</c:v>
              </c:pt>
              <c:pt idx="66">
                <c:v>jul.08</c:v>
              </c:pt>
              <c:pt idx="72">
                <c:v>jan.09</c:v>
              </c:pt>
              <c:pt idx="78">
                <c:v>jul.09</c:v>
              </c:pt>
              <c:pt idx="84">
                <c:v>jan.10</c:v>
              </c:pt>
              <c:pt idx="90">
                <c:v>jul.10</c:v>
              </c:pt>
              <c:pt idx="96">
                <c:v>jan.11</c:v>
              </c:pt>
              <c:pt idx="102">
                <c:v>jul.11</c:v>
              </c:pt>
              <c:pt idx="108">
                <c:v>jan.12</c:v>
              </c:pt>
              <c:pt idx="114">
                <c:v>jul.12</c:v>
              </c:pt>
              <c:pt idx="120">
                <c:v>jan. 13</c:v>
              </c:pt>
            </c:strLit>
          </c:cat>
          <c:val>
            <c:numLit>
              <c:formatCode>General</c:formatCode>
              <c:ptCount val="126"/>
              <c:pt idx="0">
                <c:v>-6.438364790833722</c:v>
              </c:pt>
              <c:pt idx="1">
                <c:v>-5.480506101084992</c:v>
              </c:pt>
              <c:pt idx="2">
                <c:v>-10.08476719056508</c:v>
              </c:pt>
              <c:pt idx="3">
                <c:v>-13.783292672810928</c:v>
              </c:pt>
              <c:pt idx="4">
                <c:v>-17.302682451379489</c:v>
              </c:pt>
              <c:pt idx="5">
                <c:v>-16.017461644844616</c:v>
              </c:pt>
              <c:pt idx="6">
                <c:v>-14.847079819664337</c:v>
              </c:pt>
              <c:pt idx="7">
                <c:v>-11.128894549799325</c:v>
              </c:pt>
              <c:pt idx="8">
                <c:v>-13.084543938707087</c:v>
              </c:pt>
              <c:pt idx="9">
                <c:v>-10.778003721152601</c:v>
              </c:pt>
              <c:pt idx="10">
                <c:v>-10.20993988357062</c:v>
              </c:pt>
              <c:pt idx="11">
                <c:v>-6.1303514922063433</c:v>
              </c:pt>
              <c:pt idx="12">
                <c:v>-6.673683357147806</c:v>
              </c:pt>
              <c:pt idx="13">
                <c:v>-6.4092576647904806</c:v>
              </c:pt>
              <c:pt idx="14">
                <c:v>-3.4413683754012867</c:v>
              </c:pt>
              <c:pt idx="15">
                <c:v>2.0194816249060827</c:v>
              </c:pt>
              <c:pt idx="16">
                <c:v>5.4975204972180336</c:v>
              </c:pt>
              <c:pt idx="17">
                <c:v>5.0385095501768395</c:v>
              </c:pt>
              <c:pt idx="18">
                <c:v>1.9779591205401581</c:v>
              </c:pt>
              <c:pt idx="19">
                <c:v>1.7898963134905146</c:v>
              </c:pt>
              <c:pt idx="20">
                <c:v>0.60417444323914848</c:v>
              </c:pt>
              <c:pt idx="21">
                <c:v>-0.92039967907535825</c:v>
              </c:pt>
              <c:pt idx="22">
                <c:v>-2.3538007788118986</c:v>
              </c:pt>
              <c:pt idx="23">
                <c:v>-3.1909090950389962</c:v>
              </c:pt>
              <c:pt idx="24">
                <c:v>-3.8212679138493137</c:v>
              </c:pt>
              <c:pt idx="25">
                <c:v>-4.0633673777468697</c:v>
              </c:pt>
              <c:pt idx="26">
                <c:v>-4.5952187170367145</c:v>
              </c:pt>
              <c:pt idx="27">
                <c:v>-5.5476786301902878</c:v>
              </c:pt>
              <c:pt idx="28">
                <c:v>-6.7650778976610626</c:v>
              </c:pt>
              <c:pt idx="29">
                <c:v>-6.7635781089866072</c:v>
              </c:pt>
              <c:pt idx="30">
                <c:v>-7.1370665457816189</c:v>
              </c:pt>
              <c:pt idx="31">
                <c:v>-6.8032382289133784</c:v>
              </c:pt>
              <c:pt idx="32">
                <c:v>-6.6860661891924424</c:v>
              </c:pt>
              <c:pt idx="33">
                <c:v>-6.0997413439193844</c:v>
              </c:pt>
              <c:pt idx="34">
                <c:v>-8.3352655792098727</c:v>
              </c:pt>
              <c:pt idx="35">
                <c:v>-6.2527883822671964</c:v>
              </c:pt>
              <c:pt idx="36">
                <c:v>-6.1153393850810094</c:v>
              </c:pt>
              <c:pt idx="37">
                <c:v>-4.1947156679025586</c:v>
              </c:pt>
              <c:pt idx="38">
                <c:v>-6.0562240965652441</c:v>
              </c:pt>
              <c:pt idx="39">
                <c:v>-4.970083961977446</c:v>
              </c:pt>
              <c:pt idx="40">
                <c:v>-4.7419821449697421</c:v>
              </c:pt>
              <c:pt idx="41">
                <c:v>2.1852684598595977</c:v>
              </c:pt>
              <c:pt idx="42">
                <c:v>3.5389171924385239</c:v>
              </c:pt>
              <c:pt idx="43">
                <c:v>2.3107530468307047</c:v>
              </c:pt>
              <c:pt idx="44">
                <c:v>-2.6878603135125001</c:v>
              </c:pt>
              <c:pt idx="45">
                <c:v>-1.2170526132559578</c:v>
              </c:pt>
              <c:pt idx="46">
                <c:v>0.82466890194501519</c:v>
              </c:pt>
              <c:pt idx="47">
                <c:v>1.1771487787405126</c:v>
              </c:pt>
              <c:pt idx="48">
                <c:v>-0.67797816110687892</c:v>
              </c:pt>
              <c:pt idx="49">
                <c:v>0.35382070375462377</c:v>
              </c:pt>
              <c:pt idx="50">
                <c:v>1.0725087850587369</c:v>
              </c:pt>
              <c:pt idx="51">
                <c:v>3.6565492354175149</c:v>
              </c:pt>
              <c:pt idx="52">
                <c:v>4.2096807516118524</c:v>
              </c:pt>
              <c:pt idx="53">
                <c:v>4.1373421773720702</c:v>
              </c:pt>
              <c:pt idx="54">
                <c:v>2.7625587079813219</c:v>
              </c:pt>
              <c:pt idx="55">
                <c:v>2.9956946570259602</c:v>
              </c:pt>
              <c:pt idx="56">
                <c:v>3.8315865433569312</c:v>
              </c:pt>
              <c:pt idx="57">
                <c:v>4.0088584695386871</c:v>
              </c:pt>
              <c:pt idx="58">
                <c:v>5.135818993100159</c:v>
              </c:pt>
              <c:pt idx="59">
                <c:v>4.825321140800785</c:v>
              </c:pt>
              <c:pt idx="60">
                <c:v>6.1083496888719528</c:v>
              </c:pt>
              <c:pt idx="61">
                <c:v>5.0367444715181104</c:v>
              </c:pt>
              <c:pt idx="62">
                <c:v>5.309823865855404</c:v>
              </c:pt>
              <c:pt idx="63">
                <c:v>6.2046149861571855</c:v>
              </c:pt>
              <c:pt idx="64">
                <c:v>5.9302434181639914</c:v>
              </c:pt>
              <c:pt idx="65">
                <c:v>4.1134130826007018</c:v>
              </c:pt>
              <c:pt idx="66">
                <c:v>0.44122581803771926</c:v>
              </c:pt>
              <c:pt idx="67">
                <c:v>-2.9673807706422686</c:v>
              </c:pt>
              <c:pt idx="68">
                <c:v>-5.7057167608397208</c:v>
              </c:pt>
              <c:pt idx="69">
                <c:v>-9.0673568401603717</c:v>
              </c:pt>
              <c:pt idx="70">
                <c:v>-10.39759790611085</c:v>
              </c:pt>
              <c:pt idx="71">
                <c:v>-10.318062357076135</c:v>
              </c:pt>
              <c:pt idx="72">
                <c:v>-12.878358347103253</c:v>
              </c:pt>
              <c:pt idx="73">
                <c:v>-18.286819788510229</c:v>
              </c:pt>
              <c:pt idx="74">
                <c:v>-23.527112075894085</c:v>
              </c:pt>
              <c:pt idx="75">
                <c:v>-25.23635281689759</c:v>
              </c:pt>
              <c:pt idx="76">
                <c:v>-24.334218754508235</c:v>
              </c:pt>
              <c:pt idx="77">
                <c:v>-23.071651073604031</c:v>
              </c:pt>
              <c:pt idx="78">
                <c:v>-20.014685770507139</c:v>
              </c:pt>
              <c:pt idx="79">
                <c:v>-15.117619547189706</c:v>
              </c:pt>
              <c:pt idx="80">
                <c:v>-12.381774388959926</c:v>
              </c:pt>
              <c:pt idx="81">
                <c:v>-10.322786585736552</c:v>
              </c:pt>
              <c:pt idx="82">
                <c:v>-10.442753342643131</c:v>
              </c:pt>
              <c:pt idx="83">
                <c:v>-9.4458963827450066</c:v>
              </c:pt>
              <c:pt idx="84">
                <c:v>-7.8712579308542834</c:v>
              </c:pt>
              <c:pt idx="85">
                <c:v>-7.7489918901534978</c:v>
              </c:pt>
              <c:pt idx="86">
                <c:v>-6.6706909539994905</c:v>
              </c:pt>
              <c:pt idx="87">
                <c:v>-7.5334548257370306</c:v>
              </c:pt>
              <c:pt idx="88">
                <c:v>-7.3207910472231772</c:v>
              </c:pt>
              <c:pt idx="89">
                <c:v>-8.8549317891261534</c:v>
              </c:pt>
              <c:pt idx="90">
                <c:v>-8.6433122584626521</c:v>
              </c:pt>
              <c:pt idx="91">
                <c:v>-10.241553107886908</c:v>
              </c:pt>
              <c:pt idx="92">
                <c:v>-9.8067145978988748</c:v>
              </c:pt>
              <c:pt idx="93">
                <c:v>-10.598123080127968</c:v>
              </c:pt>
              <c:pt idx="94">
                <c:v>-9.456081703812103</c:v>
              </c:pt>
              <c:pt idx="95">
                <c:v>-9.9510023642193968</c:v>
              </c:pt>
              <c:pt idx="96">
                <c:v>-11.127975324781403</c:v>
              </c:pt>
              <c:pt idx="97">
                <c:v>-10.639508876260434</c:v>
              </c:pt>
              <c:pt idx="98">
                <c:v>-11.634147056034513</c:v>
              </c:pt>
              <c:pt idx="99">
                <c:v>-12.111109055730513</c:v>
              </c:pt>
              <c:pt idx="100">
                <c:v>-14.402981727481</c:v>
              </c:pt>
              <c:pt idx="101">
                <c:v>-14.705950265964384</c:v>
              </c:pt>
              <c:pt idx="102">
                <c:v>-16.838343383633809</c:v>
              </c:pt>
              <c:pt idx="103">
                <c:v>-19.195122961561079</c:v>
              </c:pt>
              <c:pt idx="104">
                <c:v>-22.496038476542129</c:v>
              </c:pt>
              <c:pt idx="105">
                <c:v>-23.830754233004953</c:v>
              </c:pt>
              <c:pt idx="106">
                <c:v>-26.441504972093089</c:v>
              </c:pt>
              <c:pt idx="107">
                <c:v>-28.055513069772729</c:v>
              </c:pt>
              <c:pt idx="108">
                <c:v>-29.481908207154714</c:v>
              </c:pt>
              <c:pt idx="109">
                <c:v>-29.189927905399781</c:v>
              </c:pt>
              <c:pt idx="110">
                <c:v>-29.626548545562656</c:v>
              </c:pt>
              <c:pt idx="111">
                <c:v>-29.904968489850816</c:v>
              </c:pt>
              <c:pt idx="112">
                <c:v>-29.509944057307667</c:v>
              </c:pt>
              <c:pt idx="113">
                <c:v>-30.301863536904555</c:v>
              </c:pt>
              <c:pt idx="114">
                <c:v>-31.06554881792151</c:v>
              </c:pt>
              <c:pt idx="115">
                <c:v>-30.62185310621015</c:v>
              </c:pt>
              <c:pt idx="116">
                <c:v>-31</c:v>
              </c:pt>
              <c:pt idx="117">
                <c:v>-33.1</c:v>
              </c:pt>
              <c:pt idx="118">
                <c:v>-35.9</c:v>
              </c:pt>
              <c:pt idx="119">
                <c:v>-35.200000000000003</c:v>
              </c:pt>
              <c:pt idx="120">
                <c:v>-32.700000000000003</c:v>
              </c:pt>
              <c:pt idx="121">
                <c:v>-31</c:v>
              </c:pt>
              <c:pt idx="122">
                <c:v>-29.7</c:v>
              </c:pt>
              <c:pt idx="123">
                <c:v>-29.1</c:v>
              </c:pt>
              <c:pt idx="124">
                <c:v>-27.9</c:v>
              </c:pt>
              <c:pt idx="125">
                <c:v>-26.5</c:v>
              </c:pt>
            </c:numLit>
          </c:val>
        </c:ser>
        <c:marker val="1"/>
        <c:axId val="91964160"/>
        <c:axId val="91965696"/>
      </c:lineChart>
      <c:catAx>
        <c:axId val="91964160"/>
        <c:scaling>
          <c:orientation val="minMax"/>
        </c:scaling>
        <c:axPos val="b"/>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91965696"/>
        <c:crosses val="autoZero"/>
        <c:auto val="1"/>
        <c:lblAlgn val="ctr"/>
        <c:lblOffset val="100"/>
        <c:tickLblSkip val="6"/>
        <c:tickMarkSkip val="1"/>
      </c:catAx>
      <c:valAx>
        <c:axId val="91965696"/>
        <c:scaling>
          <c:orientation val="minMax"/>
          <c:max val="20"/>
          <c:min val="-80"/>
        </c:scaling>
        <c:axPos val="l"/>
        <c:numFmt formatCode="0" sourceLinked="0"/>
        <c:maj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91964160"/>
        <c:crosses val="autoZero"/>
        <c:crossBetween val="between"/>
        <c:majorUnit val="10"/>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13.xml><?xml version="1.0" encoding="utf-8"?>
<c:chartSpace xmlns:c="http://schemas.openxmlformats.org/drawingml/2006/chart" xmlns:a="http://schemas.openxmlformats.org/drawingml/2006/main" xmlns:r="http://schemas.openxmlformats.org/officeDocument/2006/relationships">
  <c:lang val="pt-PT"/>
  <c:chart>
    <c:title>
      <c:tx>
        <c:rich>
          <a:bodyPr/>
          <a:lstStyle/>
          <a:p>
            <a:pPr>
              <a:defRPr sz="800" b="1" i="0" u="none" strike="noStrike" baseline="0">
                <a:solidFill>
                  <a:schemeClr val="tx2"/>
                </a:solidFill>
                <a:latin typeface="Arial"/>
                <a:ea typeface="Arial"/>
                <a:cs typeface="Arial"/>
              </a:defRPr>
            </a:pPr>
            <a:r>
              <a:rPr lang="pt-PT" baseline="0">
                <a:solidFill>
                  <a:schemeClr val="tx2"/>
                </a:solidFill>
              </a:rPr>
              <a:t>consumidores ...</a:t>
            </a:r>
          </a:p>
        </c:rich>
      </c:tx>
      <c:layout>
        <c:manualLayout>
          <c:xMode val="edge"/>
          <c:yMode val="edge"/>
          <c:x val="0.1337386018237082"/>
          <c:y val="2.7472527472530872E-2"/>
        </c:manualLayout>
      </c:layout>
      <c:spPr>
        <a:noFill/>
        <a:ln w="25400">
          <a:noFill/>
        </a:ln>
      </c:spPr>
    </c:title>
    <c:plotArea>
      <c:layout>
        <c:manualLayout>
          <c:layoutTarget val="inner"/>
          <c:xMode val="edge"/>
          <c:yMode val="edge"/>
          <c:x val="8.5106382978723707E-2"/>
          <c:y val="0.12637362637360749"/>
          <c:w val="0.9027355623100306"/>
          <c:h val="0.60989010989010994"/>
        </c:manualLayout>
      </c:layout>
      <c:lineChart>
        <c:grouping val="standard"/>
        <c:ser>
          <c:idx val="0"/>
          <c:order val="0"/>
          <c:tx>
            <c:v>jan.03 jul.03 jan.04 jul.04 jan.05 jul.05 jan.06 jul.06 jan.07 jul.07 jan.08 jul.08 jan.09 jul.09 jan.10 jul.10 jan.11 jul.11 jan.12 jul.12 jan. 13</c:v>
          </c:tx>
          <c:spPr>
            <a:ln w="25400">
              <a:solidFill>
                <a:schemeClr val="bg1">
                  <a:lumMod val="65000"/>
                </a:schemeClr>
              </a:solidFill>
              <a:prstDash val="solid"/>
            </a:ln>
          </c:spPr>
          <c:marker>
            <c:symbol val="none"/>
          </c:marker>
          <c:cat>
            <c:strLit>
              <c:ptCount val="126"/>
              <c:pt idx="0">
                <c:v>jan.03</c:v>
              </c:pt>
              <c:pt idx="6">
                <c:v>jul.03</c:v>
              </c:pt>
              <c:pt idx="12">
                <c:v>jan.04</c:v>
              </c:pt>
              <c:pt idx="18">
                <c:v>jul.04</c:v>
              </c:pt>
              <c:pt idx="24">
                <c:v>jan.05</c:v>
              </c:pt>
              <c:pt idx="30">
                <c:v>jul.05</c:v>
              </c:pt>
              <c:pt idx="36">
                <c:v>jan.06</c:v>
              </c:pt>
              <c:pt idx="42">
                <c:v>jul.06</c:v>
              </c:pt>
              <c:pt idx="48">
                <c:v>jan.07</c:v>
              </c:pt>
              <c:pt idx="54">
                <c:v>jul.07</c:v>
              </c:pt>
              <c:pt idx="60">
                <c:v>jan.08</c:v>
              </c:pt>
              <c:pt idx="66">
                <c:v>jul.08</c:v>
              </c:pt>
              <c:pt idx="72">
                <c:v>jan.09</c:v>
              </c:pt>
              <c:pt idx="78">
                <c:v>jul.09</c:v>
              </c:pt>
              <c:pt idx="84">
                <c:v>jan.10</c:v>
              </c:pt>
              <c:pt idx="90">
                <c:v>jul.10</c:v>
              </c:pt>
              <c:pt idx="96">
                <c:v>jan.11</c:v>
              </c:pt>
              <c:pt idx="102">
                <c:v>jul.11</c:v>
              </c:pt>
              <c:pt idx="108">
                <c:v>jan.12</c:v>
              </c:pt>
              <c:pt idx="114">
                <c:v>jul.12</c:v>
              </c:pt>
              <c:pt idx="120">
                <c:v>jan. 13</c:v>
              </c:pt>
            </c:strLit>
          </c:cat>
          <c:val>
            <c:numLit>
              <c:formatCode>General</c:formatCode>
              <c:ptCount val="126"/>
              <c:pt idx="0">
                <c:v>-36.239583333333329</c:v>
              </c:pt>
              <c:pt idx="1">
                <c:v>-37.539583333333326</c:v>
              </c:pt>
              <c:pt idx="2">
                <c:v>-39.53125</c:v>
              </c:pt>
              <c:pt idx="3">
                <c:v>-40.222916666666656</c:v>
              </c:pt>
              <c:pt idx="4">
                <c:v>-39.418750000000003</c:v>
              </c:pt>
              <c:pt idx="5">
                <c:v>-37.381249999999994</c:v>
              </c:pt>
              <c:pt idx="6">
                <c:v>-35.29375000000018</c:v>
              </c:pt>
              <c:pt idx="7">
                <c:v>-33.797916666666644</c:v>
              </c:pt>
              <c:pt idx="8">
                <c:v>-32.797916666666644</c:v>
              </c:pt>
              <c:pt idx="9">
                <c:v>-30.327083333333256</c:v>
              </c:pt>
              <c:pt idx="10">
                <c:v>-29.356249999999989</c:v>
              </c:pt>
              <c:pt idx="11">
                <c:v>-28.48541666666657</c:v>
              </c:pt>
              <c:pt idx="12">
                <c:v>-29.993749999999853</c:v>
              </c:pt>
              <c:pt idx="13">
                <c:v>-30.02291666666666</c:v>
              </c:pt>
              <c:pt idx="14">
                <c:v>-30.268749999999834</c:v>
              </c:pt>
              <c:pt idx="15">
                <c:v>-30.768749999999834</c:v>
              </c:pt>
              <c:pt idx="16">
                <c:v>-30.706250000000001</c:v>
              </c:pt>
              <c:pt idx="17">
                <c:v>-29.318750000000001</c:v>
              </c:pt>
              <c:pt idx="18">
                <c:v>-27.193750000000001</c:v>
              </c:pt>
              <c:pt idx="19">
                <c:v>-25.756250000000001</c:v>
              </c:pt>
              <c:pt idx="20">
                <c:v>-25.877083333333289</c:v>
              </c:pt>
              <c:pt idx="21">
                <c:v>-27.085416666666593</c:v>
              </c:pt>
              <c:pt idx="22">
                <c:v>-28.668749999999871</c:v>
              </c:pt>
              <c:pt idx="23">
                <c:v>-30.164583333333223</c:v>
              </c:pt>
              <c:pt idx="24">
                <c:v>-30.822916666666657</c:v>
              </c:pt>
              <c:pt idx="25">
                <c:v>-30.28125</c:v>
              </c:pt>
              <c:pt idx="26">
                <c:v>-28.243749999999853</c:v>
              </c:pt>
              <c:pt idx="27">
                <c:v>-25.668749999999871</c:v>
              </c:pt>
              <c:pt idx="28">
                <c:v>-24.389583333333189</c:v>
              </c:pt>
              <c:pt idx="29">
                <c:v>-27.60208333333323</c:v>
              </c:pt>
              <c:pt idx="30">
                <c:v>-32.056249999999999</c:v>
              </c:pt>
              <c:pt idx="31">
                <c:v>-35.702083333333327</c:v>
              </c:pt>
              <c:pt idx="32">
                <c:v>-35.910416666666372</c:v>
              </c:pt>
              <c:pt idx="33">
                <c:v>-35.272916666666646</c:v>
              </c:pt>
              <c:pt idx="34">
                <c:v>-34.977083333333148</c:v>
              </c:pt>
              <c:pt idx="35">
                <c:v>-34.947916666666409</c:v>
              </c:pt>
              <c:pt idx="36">
                <c:v>-35.16875000000018</c:v>
              </c:pt>
              <c:pt idx="37">
                <c:v>-34.039583333333326</c:v>
              </c:pt>
              <c:pt idx="38">
                <c:v>-31.785416666666585</c:v>
              </c:pt>
              <c:pt idx="39">
                <c:v>-30.131250000000094</c:v>
              </c:pt>
              <c:pt idx="40">
                <c:v>-29.806249999999917</c:v>
              </c:pt>
              <c:pt idx="41">
                <c:v>-30.181249999999917</c:v>
              </c:pt>
              <c:pt idx="42">
                <c:v>-29.764583333333189</c:v>
              </c:pt>
              <c:pt idx="43">
                <c:v>-28.02291666666666</c:v>
              </c:pt>
              <c:pt idx="44">
                <c:v>-25.864583333333211</c:v>
              </c:pt>
              <c:pt idx="45">
                <c:v>-24.643750000000001</c:v>
              </c:pt>
              <c:pt idx="46">
                <c:v>-24.952083333333189</c:v>
              </c:pt>
              <c:pt idx="47">
                <c:v>-25.010416666666668</c:v>
              </c:pt>
              <c:pt idx="48">
                <c:v>-25.331250000000079</c:v>
              </c:pt>
              <c:pt idx="49">
                <c:v>-25.393750000000001</c:v>
              </c:pt>
              <c:pt idx="50">
                <c:v>-27.193750000000001</c:v>
              </c:pt>
              <c:pt idx="51">
                <c:v>-27.40625</c:v>
              </c:pt>
              <c:pt idx="52">
                <c:v>-27.014583333333256</c:v>
              </c:pt>
              <c:pt idx="53">
                <c:v>-26.847916666666691</c:v>
              </c:pt>
              <c:pt idx="54">
                <c:v>-27.189583333333193</c:v>
              </c:pt>
              <c:pt idx="55">
                <c:v>-28.572916666666668</c:v>
              </c:pt>
              <c:pt idx="56">
                <c:v>-29.514583333333256</c:v>
              </c:pt>
              <c:pt idx="57">
                <c:v>-30.772916666666664</c:v>
              </c:pt>
              <c:pt idx="58">
                <c:v>-31.893750000000001</c:v>
              </c:pt>
              <c:pt idx="59">
                <c:v>-33.239583333333329</c:v>
              </c:pt>
              <c:pt idx="60">
                <c:v>-35.439583333333324</c:v>
              </c:pt>
              <c:pt idx="61">
                <c:v>-36.522916666666646</c:v>
              </c:pt>
              <c:pt idx="62">
                <c:v>-36.918750000000003</c:v>
              </c:pt>
              <c:pt idx="63">
                <c:v>-35.777083333333294</c:v>
              </c:pt>
              <c:pt idx="64">
                <c:v>-35.298611111111242</c:v>
              </c:pt>
              <c:pt idx="65">
                <c:v>-37.486805555555406</c:v>
              </c:pt>
              <c:pt idx="66">
                <c:v>-40.291666666666409</c:v>
              </c:pt>
              <c:pt idx="67">
                <c:v>-40.491666666666326</c:v>
              </c:pt>
              <c:pt idx="68">
                <c:v>-36.5</c:v>
              </c:pt>
              <c:pt idx="69">
                <c:v>-35.287500000000001</c:v>
              </c:pt>
              <c:pt idx="70">
                <c:v>-37.529166666666484</c:v>
              </c:pt>
              <c:pt idx="71">
                <c:v>-42.662500000000158</c:v>
              </c:pt>
              <c:pt idx="72">
                <c:v>-46.062500000000135</c:v>
              </c:pt>
              <c:pt idx="73">
                <c:v>-49.995833333333337</c:v>
              </c:pt>
              <c:pt idx="74">
                <c:v>-51.020833333333336</c:v>
              </c:pt>
              <c:pt idx="75">
                <c:v>-49.458333333333336</c:v>
              </c:pt>
              <c:pt idx="76">
                <c:v>-46.212500000000013</c:v>
              </c:pt>
              <c:pt idx="77">
                <c:v>-43.454166666666289</c:v>
              </c:pt>
              <c:pt idx="78">
                <c:v>-39.333333333333336</c:v>
              </c:pt>
              <c:pt idx="79">
                <c:v>-34.333333333333329</c:v>
              </c:pt>
              <c:pt idx="80">
                <c:v>-29.487499999999894</c:v>
              </c:pt>
              <c:pt idx="81">
                <c:v>-27</c:v>
              </c:pt>
              <c:pt idx="82">
                <c:v>-27.350000000000005</c:v>
              </c:pt>
              <c:pt idx="83">
                <c:v>-30.037500000000005</c:v>
              </c:pt>
              <c:pt idx="84">
                <c:v>-32.266666666666438</c:v>
              </c:pt>
              <c:pt idx="85">
                <c:v>-34.379166666666386</c:v>
              </c:pt>
              <c:pt idx="86">
                <c:v>-35.387499999999996</c:v>
              </c:pt>
              <c:pt idx="87">
                <c:v>-36.670833333333327</c:v>
              </c:pt>
              <c:pt idx="88">
                <c:v>-38.325000000000003</c:v>
              </c:pt>
              <c:pt idx="89">
                <c:v>-40.083333333333336</c:v>
              </c:pt>
              <c:pt idx="90">
                <c:v>-41.958333333333336</c:v>
              </c:pt>
              <c:pt idx="91">
                <c:v>-40.354166666666281</c:v>
              </c:pt>
              <c:pt idx="92">
                <c:v>-37.425000000000011</c:v>
              </c:pt>
              <c:pt idx="93">
                <c:v>-40.012500000000003</c:v>
              </c:pt>
              <c:pt idx="94">
                <c:v>-44.875</c:v>
              </c:pt>
              <c:pt idx="95">
                <c:v>-50.158333333333331</c:v>
              </c:pt>
              <c:pt idx="96">
                <c:v>-50.641666666666289</c:v>
              </c:pt>
              <c:pt idx="97">
                <c:v>-49.066666666666372</c:v>
              </c:pt>
              <c:pt idx="98">
                <c:v>-48.404166666666342</c:v>
              </c:pt>
              <c:pt idx="99">
                <c:v>-49.470833333333324</c:v>
              </c:pt>
              <c:pt idx="100">
                <c:v>-50.275000000000013</c:v>
              </c:pt>
              <c:pt idx="101">
                <c:v>-50.666666666666409</c:v>
              </c:pt>
              <c:pt idx="102">
                <c:v>-49.120833333333337</c:v>
              </c:pt>
              <c:pt idx="103">
                <c:v>-49.129166666666507</c:v>
              </c:pt>
              <c:pt idx="104">
                <c:v>-50.8125</c:v>
              </c:pt>
              <c:pt idx="105">
                <c:v>-52.954166666666289</c:v>
              </c:pt>
              <c:pt idx="106">
                <c:v>-55.954166666666289</c:v>
              </c:pt>
              <c:pt idx="107">
                <c:v>-56.795833333333363</c:v>
              </c:pt>
              <c:pt idx="108">
                <c:v>-57.1</c:v>
              </c:pt>
              <c:pt idx="109">
                <c:v>-55.8</c:v>
              </c:pt>
              <c:pt idx="110">
                <c:v>-54.5</c:v>
              </c:pt>
              <c:pt idx="111">
                <c:v>-53.3</c:v>
              </c:pt>
              <c:pt idx="112">
                <c:v>-52.6</c:v>
              </c:pt>
              <c:pt idx="113">
                <c:v>-51.5</c:v>
              </c:pt>
              <c:pt idx="114">
                <c:v>-50.4</c:v>
              </c:pt>
              <c:pt idx="115">
                <c:v>-49.2</c:v>
              </c:pt>
              <c:pt idx="116">
                <c:v>-51.4</c:v>
              </c:pt>
              <c:pt idx="117">
                <c:v>-55.3</c:v>
              </c:pt>
              <c:pt idx="118">
                <c:v>-59</c:v>
              </c:pt>
              <c:pt idx="119">
                <c:v>-59.8</c:v>
              </c:pt>
              <c:pt idx="120">
                <c:v>-58.7</c:v>
              </c:pt>
              <c:pt idx="121">
                <c:v>-56.3</c:v>
              </c:pt>
              <c:pt idx="122">
                <c:v>-55.3</c:v>
              </c:pt>
              <c:pt idx="123">
                <c:v>-54.2</c:v>
              </c:pt>
              <c:pt idx="124">
                <c:v>-55</c:v>
              </c:pt>
              <c:pt idx="125">
                <c:v>-53.9</c:v>
              </c:pt>
            </c:numLit>
          </c:val>
        </c:ser>
        <c:ser>
          <c:idx val="1"/>
          <c:order val="1"/>
          <c:tx>
            <c:v>jan.03 jul.03 jan.04 jul.04 jan.05 jul.05 jan.06 jul.06 jan.07 jul.07 jan.08 jul.08 jan.09 jul.09 jan.10 jul.10 jan.11 jul.11 jan.12 jul.12 jan. 13</c:v>
          </c:tx>
          <c:spPr>
            <a:ln w="25400">
              <a:solidFill>
                <a:schemeClr val="accent2"/>
              </a:solidFill>
              <a:prstDash val="solid"/>
            </a:ln>
          </c:spPr>
          <c:marker>
            <c:symbol val="none"/>
          </c:marker>
          <c:cat>
            <c:strLit>
              <c:ptCount val="126"/>
              <c:pt idx="0">
                <c:v>jan.03</c:v>
              </c:pt>
              <c:pt idx="6">
                <c:v>jul.03</c:v>
              </c:pt>
              <c:pt idx="12">
                <c:v>jan.04</c:v>
              </c:pt>
              <c:pt idx="18">
                <c:v>jul.04</c:v>
              </c:pt>
              <c:pt idx="24">
                <c:v>jan.05</c:v>
              </c:pt>
              <c:pt idx="30">
                <c:v>jul.05</c:v>
              </c:pt>
              <c:pt idx="36">
                <c:v>jan.06</c:v>
              </c:pt>
              <c:pt idx="42">
                <c:v>jul.06</c:v>
              </c:pt>
              <c:pt idx="48">
                <c:v>jan.07</c:v>
              </c:pt>
              <c:pt idx="54">
                <c:v>jul.07</c:v>
              </c:pt>
              <c:pt idx="60">
                <c:v>jan.08</c:v>
              </c:pt>
              <c:pt idx="66">
                <c:v>jul.08</c:v>
              </c:pt>
              <c:pt idx="72">
                <c:v>jan.09</c:v>
              </c:pt>
              <c:pt idx="78">
                <c:v>jul.09</c:v>
              </c:pt>
              <c:pt idx="84">
                <c:v>jan.10</c:v>
              </c:pt>
              <c:pt idx="90">
                <c:v>jul.10</c:v>
              </c:pt>
              <c:pt idx="96">
                <c:v>jan.11</c:v>
              </c:pt>
              <c:pt idx="102">
                <c:v>jul.11</c:v>
              </c:pt>
              <c:pt idx="108">
                <c:v>jan.12</c:v>
              </c:pt>
              <c:pt idx="114">
                <c:v>jul.12</c:v>
              </c:pt>
              <c:pt idx="120">
                <c:v>jan. 13</c:v>
              </c:pt>
            </c:strLit>
          </c:cat>
          <c:val>
            <c:numLit>
              <c:formatCode>General</c:formatCode>
              <c:ptCount val="126"/>
              <c:pt idx="0">
                <c:v>60.112499999999983</c:v>
              </c:pt>
              <c:pt idx="1">
                <c:v>63.629166666666507</c:v>
              </c:pt>
              <c:pt idx="2">
                <c:v>66.712499999999991</c:v>
              </c:pt>
              <c:pt idx="3">
                <c:v>68.012500000000003</c:v>
              </c:pt>
              <c:pt idx="4">
                <c:v>65.762500000000003</c:v>
              </c:pt>
              <c:pt idx="5">
                <c:v>62.945833333333326</c:v>
              </c:pt>
              <c:pt idx="6">
                <c:v>59.212500000000013</c:v>
              </c:pt>
              <c:pt idx="7">
                <c:v>56.329166666666417</c:v>
              </c:pt>
              <c:pt idx="8">
                <c:v>54.862500000000011</c:v>
              </c:pt>
              <c:pt idx="9">
                <c:v>55.112500000000011</c:v>
              </c:pt>
              <c:pt idx="10">
                <c:v>56.329166666666417</c:v>
              </c:pt>
              <c:pt idx="11">
                <c:v>56.729166666666544</c:v>
              </c:pt>
              <c:pt idx="12">
                <c:v>57.629166666666507</c:v>
              </c:pt>
              <c:pt idx="13">
                <c:v>58.079166666666417</c:v>
              </c:pt>
              <c:pt idx="14">
                <c:v>58.262500000000173</c:v>
              </c:pt>
              <c:pt idx="15">
                <c:v>57.612500000000011</c:v>
              </c:pt>
              <c:pt idx="16">
                <c:v>55.395833333333314</c:v>
              </c:pt>
              <c:pt idx="17">
                <c:v>50.17916666666644</c:v>
              </c:pt>
              <c:pt idx="18">
                <c:v>44.245833333333316</c:v>
              </c:pt>
              <c:pt idx="19">
                <c:v>40.245833333333316</c:v>
              </c:pt>
              <c:pt idx="20">
                <c:v>41.012499999999989</c:v>
              </c:pt>
              <c:pt idx="21">
                <c:v>43.879166666666372</c:v>
              </c:pt>
              <c:pt idx="22">
                <c:v>47.395833333333321</c:v>
              </c:pt>
              <c:pt idx="23">
                <c:v>49.412499999999987</c:v>
              </c:pt>
              <c:pt idx="24">
                <c:v>50.945833333333304</c:v>
              </c:pt>
              <c:pt idx="25">
                <c:v>50.295833333333313</c:v>
              </c:pt>
              <c:pt idx="26">
                <c:v>47.729166666666544</c:v>
              </c:pt>
              <c:pt idx="27">
                <c:v>44.245833333333316</c:v>
              </c:pt>
              <c:pt idx="28">
                <c:v>42.345833333333324</c:v>
              </c:pt>
              <c:pt idx="29">
                <c:v>44.895833333333321</c:v>
              </c:pt>
              <c:pt idx="30">
                <c:v>49.279166666666484</c:v>
              </c:pt>
              <c:pt idx="31">
                <c:v>52.095833333333331</c:v>
              </c:pt>
              <c:pt idx="32">
                <c:v>52.595833333333331</c:v>
              </c:pt>
              <c:pt idx="33">
                <c:v>51.895833333333321</c:v>
              </c:pt>
              <c:pt idx="34">
                <c:v>53.112500000000011</c:v>
              </c:pt>
              <c:pt idx="35">
                <c:v>54.42916666666644</c:v>
              </c:pt>
              <c:pt idx="36">
                <c:v>55.212500000000013</c:v>
              </c:pt>
              <c:pt idx="37">
                <c:v>54.495833333333316</c:v>
              </c:pt>
              <c:pt idx="38">
                <c:v>51.479166666666409</c:v>
              </c:pt>
              <c:pt idx="39">
                <c:v>48.979166666666409</c:v>
              </c:pt>
              <c:pt idx="40">
                <c:v>46.579166666666417</c:v>
              </c:pt>
              <c:pt idx="41">
                <c:v>46.162500000000144</c:v>
              </c:pt>
              <c:pt idx="42">
                <c:v>45.145833333333314</c:v>
              </c:pt>
              <c:pt idx="43">
                <c:v>43.279166666666484</c:v>
              </c:pt>
              <c:pt idx="44">
                <c:v>40.962500000000013</c:v>
              </c:pt>
              <c:pt idx="45">
                <c:v>40.245833333333316</c:v>
              </c:pt>
              <c:pt idx="46">
                <c:v>40.245833333333316</c:v>
              </c:pt>
              <c:pt idx="47">
                <c:v>40.262500000000173</c:v>
              </c:pt>
              <c:pt idx="48">
                <c:v>39.279166666666484</c:v>
              </c:pt>
              <c:pt idx="49">
                <c:v>38.912500000000001</c:v>
              </c:pt>
              <c:pt idx="50">
                <c:v>41.462500000000013</c:v>
              </c:pt>
              <c:pt idx="51">
                <c:v>42.295833333333363</c:v>
              </c:pt>
              <c:pt idx="52">
                <c:v>41.845833333333324</c:v>
              </c:pt>
              <c:pt idx="53">
                <c:v>41.295833333333363</c:v>
              </c:pt>
              <c:pt idx="54">
                <c:v>41.512500000000003</c:v>
              </c:pt>
              <c:pt idx="55">
                <c:v>43.045833333333327</c:v>
              </c:pt>
              <c:pt idx="56">
                <c:v>43.629166666666507</c:v>
              </c:pt>
              <c:pt idx="57">
                <c:v>44.912500000000001</c:v>
              </c:pt>
              <c:pt idx="58">
                <c:v>45.595833333333331</c:v>
              </c:pt>
              <c:pt idx="59">
                <c:v>46.229166666666544</c:v>
              </c:pt>
              <c:pt idx="60">
                <c:v>47.545833333333306</c:v>
              </c:pt>
              <c:pt idx="61">
                <c:v>48.729166666666544</c:v>
              </c:pt>
              <c:pt idx="62">
                <c:v>47.562500000000114</c:v>
              </c:pt>
              <c:pt idx="63">
                <c:v>46.079166666666417</c:v>
              </c:pt>
              <c:pt idx="64">
                <c:v>46.352777777777746</c:v>
              </c:pt>
              <c:pt idx="65">
                <c:v>48.093055555555551</c:v>
              </c:pt>
              <c:pt idx="66">
                <c:v>50.816666666666237</c:v>
              </c:pt>
              <c:pt idx="67">
                <c:v>49.333333333333336</c:v>
              </c:pt>
              <c:pt idx="68">
                <c:v>45.483333333333327</c:v>
              </c:pt>
              <c:pt idx="69">
                <c:v>45.300000000000004</c:v>
              </c:pt>
              <c:pt idx="70">
                <c:v>51.85</c:v>
              </c:pt>
              <c:pt idx="71">
                <c:v>61.083333333333336</c:v>
              </c:pt>
              <c:pt idx="72">
                <c:v>68.899999999999991</c:v>
              </c:pt>
              <c:pt idx="73">
                <c:v>76.099999999999994</c:v>
              </c:pt>
              <c:pt idx="74">
                <c:v>79.783333333333289</c:v>
              </c:pt>
              <c:pt idx="75">
                <c:v>78.400000000000006</c:v>
              </c:pt>
              <c:pt idx="76">
                <c:v>73.800000000000011</c:v>
              </c:pt>
              <c:pt idx="77">
                <c:v>69.983333333333249</c:v>
              </c:pt>
              <c:pt idx="78">
                <c:v>64.083333333333258</c:v>
              </c:pt>
              <c:pt idx="79">
                <c:v>57.733333333333363</c:v>
              </c:pt>
              <c:pt idx="80">
                <c:v>52.5</c:v>
              </c:pt>
              <c:pt idx="81">
                <c:v>50.25</c:v>
              </c:pt>
              <c:pt idx="82">
                <c:v>51.349999999999994</c:v>
              </c:pt>
              <c:pt idx="83">
                <c:v>54.266666666666438</c:v>
              </c:pt>
              <c:pt idx="84">
                <c:v>56.05</c:v>
              </c:pt>
              <c:pt idx="85">
                <c:v>56.666666666666409</c:v>
              </c:pt>
              <c:pt idx="86">
                <c:v>56.016666666666282</c:v>
              </c:pt>
              <c:pt idx="87">
                <c:v>55.383333333333326</c:v>
              </c:pt>
              <c:pt idx="88">
                <c:v>54.616666666666326</c:v>
              </c:pt>
              <c:pt idx="89">
                <c:v>54.866666666666326</c:v>
              </c:pt>
              <c:pt idx="90">
                <c:v>56.566666666666372</c:v>
              </c:pt>
              <c:pt idx="91">
                <c:v>55.5</c:v>
              </c:pt>
              <c:pt idx="92">
                <c:v>52.483333333333327</c:v>
              </c:pt>
              <c:pt idx="93">
                <c:v>53.733333333333363</c:v>
              </c:pt>
              <c:pt idx="94">
                <c:v>57.100000000000009</c:v>
              </c:pt>
              <c:pt idx="95">
                <c:v>62.266666666666438</c:v>
              </c:pt>
              <c:pt idx="96">
                <c:v>63.316666666666237</c:v>
              </c:pt>
              <c:pt idx="97">
                <c:v>62.1</c:v>
              </c:pt>
              <c:pt idx="98">
                <c:v>60.6</c:v>
              </c:pt>
              <c:pt idx="99">
                <c:v>60.933333333333337</c:v>
              </c:pt>
              <c:pt idx="100">
                <c:v>61.916666666666281</c:v>
              </c:pt>
              <c:pt idx="101">
                <c:v>63.533333333333331</c:v>
              </c:pt>
              <c:pt idx="102">
                <c:v>63.216666666666342</c:v>
              </c:pt>
              <c:pt idx="103">
                <c:v>63.733333333333363</c:v>
              </c:pt>
              <c:pt idx="104">
                <c:v>64.566666666666663</c:v>
              </c:pt>
              <c:pt idx="105">
                <c:v>67.133333333332985</c:v>
              </c:pt>
              <c:pt idx="106">
                <c:v>70.666666666666671</c:v>
              </c:pt>
              <c:pt idx="107">
                <c:v>72.849999999999994</c:v>
              </c:pt>
              <c:pt idx="108">
                <c:v>74.099999999999994</c:v>
              </c:pt>
              <c:pt idx="109">
                <c:v>74.5</c:v>
              </c:pt>
              <c:pt idx="110">
                <c:v>74.5</c:v>
              </c:pt>
              <c:pt idx="111">
                <c:v>72.8</c:v>
              </c:pt>
              <c:pt idx="112">
                <c:v>71.5</c:v>
              </c:pt>
              <c:pt idx="113">
                <c:v>69.900000000000006</c:v>
              </c:pt>
              <c:pt idx="114">
                <c:v>69</c:v>
              </c:pt>
              <c:pt idx="115">
                <c:v>67.2</c:v>
              </c:pt>
              <c:pt idx="116">
                <c:v>68</c:v>
              </c:pt>
              <c:pt idx="117">
                <c:v>71</c:v>
              </c:pt>
              <c:pt idx="118">
                <c:v>72.900000000000006</c:v>
              </c:pt>
              <c:pt idx="119">
                <c:v>74.099999999999994</c:v>
              </c:pt>
              <c:pt idx="120">
                <c:v>72.900000000000006</c:v>
              </c:pt>
              <c:pt idx="121">
                <c:v>72</c:v>
              </c:pt>
              <c:pt idx="122">
                <c:v>70.7</c:v>
              </c:pt>
              <c:pt idx="123">
                <c:v>69</c:v>
              </c:pt>
              <c:pt idx="124">
                <c:v>68.599999999999994</c:v>
              </c:pt>
              <c:pt idx="125">
                <c:v>67</c:v>
              </c:pt>
            </c:numLit>
          </c:val>
        </c:ser>
        <c:marker val="1"/>
        <c:axId val="92305664"/>
        <c:axId val="92336128"/>
      </c:lineChart>
      <c:catAx>
        <c:axId val="92305664"/>
        <c:scaling>
          <c:orientation val="minMax"/>
        </c:scaling>
        <c:axPos val="b"/>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92336128"/>
        <c:crosses val="autoZero"/>
        <c:auto val="1"/>
        <c:lblAlgn val="ctr"/>
        <c:lblOffset val="100"/>
        <c:tickLblSkip val="6"/>
        <c:tickMarkSkip val="1"/>
      </c:catAx>
      <c:valAx>
        <c:axId val="92336128"/>
        <c:scaling>
          <c:orientation val="minMax"/>
          <c:max val="85"/>
          <c:min val="-75"/>
        </c:scaling>
        <c:axPos val="l"/>
        <c:numFmt formatCode="0" sourceLinked="0"/>
        <c:maj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92305664"/>
        <c:crosses val="autoZero"/>
        <c:crossBetween val="between"/>
        <c:majorUnit val="40"/>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c:lang val="pt-PT"/>
  <c:chart>
    <c:title>
      <c:tx>
        <c:rich>
          <a:bodyPr/>
          <a:lstStyle/>
          <a:p>
            <a:pPr>
              <a:defRPr sz="800" b="1" i="0" u="none" strike="noStrike" baseline="0">
                <a:solidFill>
                  <a:schemeClr val="tx2"/>
                </a:solidFill>
                <a:latin typeface="Arial"/>
                <a:ea typeface="Arial"/>
                <a:cs typeface="Arial"/>
              </a:defRPr>
            </a:pPr>
            <a:r>
              <a:rPr lang="pt-PT" baseline="0">
                <a:solidFill>
                  <a:schemeClr val="tx2"/>
                </a:solidFill>
              </a:rPr>
              <a:t>desemprego registado... 
</a:t>
            </a:r>
          </a:p>
        </c:rich>
      </c:tx>
      <c:layout>
        <c:manualLayout>
          <c:xMode val="edge"/>
          <c:yMode val="edge"/>
          <c:x val="0.29376876562999815"/>
          <c:y val="4.5197740112994364E-2"/>
        </c:manualLayout>
      </c:layout>
      <c:spPr>
        <a:noFill/>
        <a:ln w="25400">
          <a:noFill/>
        </a:ln>
      </c:spPr>
    </c:title>
    <c:plotArea>
      <c:layout>
        <c:manualLayout>
          <c:layoutTarget val="inner"/>
          <c:xMode val="edge"/>
          <c:yMode val="edge"/>
          <c:x val="8.8495830152534566E-2"/>
          <c:y val="0.24858894216181648"/>
          <c:w val="0.8377605254439916"/>
          <c:h val="0.4689291408961252"/>
        </c:manualLayout>
      </c:layout>
      <c:lineChart>
        <c:grouping val="standard"/>
        <c:ser>
          <c:idx val="0"/>
          <c:order val="0"/>
          <c:tx>
            <c:v>1ºTrim. 3,2 3,3 3,2 3,2 2000 100 109,8 69,3 1998 17 16 6 #REF! #REF! #REF! #REF! #REF! #REF! #REF! #REF! #REF! #REF! #REF! #REF! #REF! #REF! #REF! #REF! #REF! #REF! #REF! #REF! #REF! #REF! Desemprego registado valores absolutos Pedidos de emprego relativo</c:v>
          </c:tx>
          <c:spPr>
            <a:ln w="25400">
              <a:solidFill>
                <a:schemeClr val="accent2"/>
              </a:solidFill>
              <a:prstDash val="solid"/>
            </a:ln>
          </c:spPr>
          <c:marker>
            <c:symbol val="none"/>
          </c:marker>
          <c:dLbls>
            <c:dLbl>
              <c:idx val="71"/>
              <c:layout>
                <c:manualLayout>
                  <c:x val="-0.3510098405840863"/>
                  <c:y val="-0.19857704227649794"/>
                </c:manualLayout>
              </c:layout>
              <c:tx>
                <c:rich>
                  <a:bodyPr/>
                  <a:lstStyle/>
                  <a:p>
                    <a:pPr>
                      <a:defRPr sz="800" b="0" i="0" u="none" strike="noStrike" baseline="0">
                        <a:solidFill>
                          <a:schemeClr val="tx2"/>
                        </a:solidFill>
                        <a:latin typeface="Arial"/>
                        <a:ea typeface="Arial"/>
                        <a:cs typeface="Arial"/>
                      </a:defRPr>
                    </a:pPr>
                    <a:r>
                      <a:rPr lang="pt-PT" sz="700" b="0" i="0" u="none" strike="noStrike" baseline="0">
                        <a:solidFill>
                          <a:schemeClr val="tx2"/>
                        </a:solidFill>
                        <a:latin typeface="Arial"/>
                        <a:cs typeface="Arial"/>
                      </a:rPr>
                      <a:t>… no final do período </a:t>
                    </a:r>
                    <a:r>
                      <a:rPr lang="pt-PT" sz="600" b="0" i="0" u="none" strike="noStrike" baseline="0">
                        <a:solidFill>
                          <a:schemeClr val="tx2"/>
                        </a:solidFill>
                        <a:latin typeface="Arial"/>
                        <a:cs typeface="Arial"/>
                      </a:rPr>
                      <a:t>(milhares)</a:t>
                    </a:r>
                  </a:p>
                </c:rich>
              </c:tx>
              <c:spPr>
                <a:noFill/>
                <a:ln w="25400">
                  <a:noFill/>
                </a:ln>
              </c:spPr>
              <c:dLblPos val="r"/>
            </c:dLbl>
            <c:delete val="1"/>
            <c:txPr>
              <a:bodyPr/>
              <a:lstStyle/>
              <a:p>
                <a:pPr>
                  <a:defRPr baseline="0">
                    <a:solidFill>
                      <a:schemeClr val="tx2"/>
                    </a:solidFill>
                  </a:defRPr>
                </a:pPr>
                <a:endParaRPr lang="pt-PT"/>
              </a:p>
            </c:txPr>
          </c:dLbls>
          <c:cat>
            <c:strLit>
              <c:ptCount val="126"/>
              <c:pt idx="0">
                <c:v>jan.03</c:v>
              </c:pt>
              <c:pt idx="6">
                <c:v>jul.03</c:v>
              </c:pt>
              <c:pt idx="12">
                <c:v>jan.04</c:v>
              </c:pt>
              <c:pt idx="18">
                <c:v>jul.04</c:v>
              </c:pt>
              <c:pt idx="24">
                <c:v>jan.05</c:v>
              </c:pt>
              <c:pt idx="30">
                <c:v>jul.05</c:v>
              </c:pt>
              <c:pt idx="36">
                <c:v>jan.06</c:v>
              </c:pt>
              <c:pt idx="42">
                <c:v>jul.06</c:v>
              </c:pt>
              <c:pt idx="48">
                <c:v>jan.07</c:v>
              </c:pt>
              <c:pt idx="54">
                <c:v>jul.07</c:v>
              </c:pt>
              <c:pt idx="60">
                <c:v>jan.08</c:v>
              </c:pt>
              <c:pt idx="66">
                <c:v>jul.08</c:v>
              </c:pt>
              <c:pt idx="72">
                <c:v>jan.09</c:v>
              </c:pt>
              <c:pt idx="78">
                <c:v>jul.09</c:v>
              </c:pt>
              <c:pt idx="84">
                <c:v>jan.10</c:v>
              </c:pt>
              <c:pt idx="90">
                <c:v>jul.10</c:v>
              </c:pt>
              <c:pt idx="96">
                <c:v>jan.11</c:v>
              </c:pt>
              <c:pt idx="102">
                <c:v>jul.11</c:v>
              </c:pt>
              <c:pt idx="108">
                <c:v>jan.12</c:v>
              </c:pt>
              <c:pt idx="114">
                <c:v>jul.12</c:v>
              </c:pt>
              <c:pt idx="120">
                <c:v>jan. 13</c:v>
              </c:pt>
            </c:strLit>
          </c:cat>
          <c:val>
            <c:numLit>
              <c:formatCode>General</c:formatCode>
              <c:ptCount val="126"/>
              <c:pt idx="0">
                <c:v>402.60199999999969</c:v>
              </c:pt>
              <c:pt idx="1">
                <c:v>412.4969999999982</c:v>
              </c:pt>
              <c:pt idx="2">
                <c:v>421.05799999999999</c:v>
              </c:pt>
              <c:pt idx="3">
                <c:v>423.59500000000003</c:v>
              </c:pt>
              <c:pt idx="4">
                <c:v>418.53799999999899</c:v>
              </c:pt>
              <c:pt idx="5">
                <c:v>414.14499999999998</c:v>
              </c:pt>
              <c:pt idx="6">
                <c:v>419.375</c:v>
              </c:pt>
              <c:pt idx="7">
                <c:v>420.89099999999894</c:v>
              </c:pt>
              <c:pt idx="8">
                <c:v>440.66800000000001</c:v>
              </c:pt>
              <c:pt idx="9">
                <c:v>447.91699999999838</c:v>
              </c:pt>
              <c:pt idx="10">
                <c:v>453.72699999999838</c:v>
              </c:pt>
              <c:pt idx="11">
                <c:v>452.54199999999969</c:v>
              </c:pt>
              <c:pt idx="12">
                <c:v>464.45</c:v>
              </c:pt>
              <c:pt idx="13">
                <c:v>467.54</c:v>
              </c:pt>
              <c:pt idx="14">
                <c:v>471.089</c:v>
              </c:pt>
              <c:pt idx="15">
                <c:v>462.05599999999993</c:v>
              </c:pt>
              <c:pt idx="16">
                <c:v>452.14000000000038</c:v>
              </c:pt>
              <c:pt idx="17">
                <c:v>444.67899999999969</c:v>
              </c:pt>
              <c:pt idx="18">
                <c:v>446.09099999999899</c:v>
              </c:pt>
              <c:pt idx="19">
                <c:v>449.76</c:v>
              </c:pt>
              <c:pt idx="20">
                <c:v>466.529</c:v>
              </c:pt>
              <c:pt idx="21">
                <c:v>467.80900000000008</c:v>
              </c:pt>
              <c:pt idx="22">
                <c:v>471.19</c:v>
              </c:pt>
              <c:pt idx="23">
                <c:v>468.85199999999969</c:v>
              </c:pt>
              <c:pt idx="24">
                <c:v>483.447</c:v>
              </c:pt>
              <c:pt idx="25">
                <c:v>487.62299999999999</c:v>
              </c:pt>
              <c:pt idx="26">
                <c:v>484.48699999999843</c:v>
              </c:pt>
              <c:pt idx="27">
                <c:v>478.608</c:v>
              </c:pt>
              <c:pt idx="28">
                <c:v>470.274</c:v>
              </c:pt>
              <c:pt idx="29">
                <c:v>463.67599999999999</c:v>
              </c:pt>
              <c:pt idx="30">
                <c:v>460.41199999999839</c:v>
              </c:pt>
              <c:pt idx="31">
                <c:v>464.88799999999969</c:v>
              </c:pt>
              <c:pt idx="32">
                <c:v>482.548</c:v>
              </c:pt>
              <c:pt idx="33">
                <c:v>484.72999999999894</c:v>
              </c:pt>
              <c:pt idx="34">
                <c:v>486.31099999999969</c:v>
              </c:pt>
              <c:pt idx="35">
                <c:v>479.37299999999999</c:v>
              </c:pt>
              <c:pt idx="36">
                <c:v>491.18400000000008</c:v>
              </c:pt>
              <c:pt idx="37">
                <c:v>487.93599999999839</c:v>
              </c:pt>
              <c:pt idx="38">
                <c:v>480.16399999999999</c:v>
              </c:pt>
              <c:pt idx="39">
                <c:v>469.25299999999999</c:v>
              </c:pt>
              <c:pt idx="40">
                <c:v>457.00900000000001</c:v>
              </c:pt>
              <c:pt idx="41">
                <c:v>442.49899999999843</c:v>
              </c:pt>
              <c:pt idx="42">
                <c:v>436.90099999999899</c:v>
              </c:pt>
              <c:pt idx="43">
                <c:v>436.79199999999838</c:v>
              </c:pt>
              <c:pt idx="44">
                <c:v>448.73599999999863</c:v>
              </c:pt>
              <c:pt idx="45">
                <c:v>453.02799999999894</c:v>
              </c:pt>
              <c:pt idx="46">
                <c:v>457.72799999999899</c:v>
              </c:pt>
              <c:pt idx="47">
                <c:v>452.65100000000001</c:v>
              </c:pt>
              <c:pt idx="48">
                <c:v>457.63400000000001</c:v>
              </c:pt>
              <c:pt idx="49">
                <c:v>450.83699999999862</c:v>
              </c:pt>
              <c:pt idx="50">
                <c:v>441.35599999999999</c:v>
              </c:pt>
              <c:pt idx="51">
                <c:v>420.685</c:v>
              </c:pt>
              <c:pt idx="52">
                <c:v>397.48200000000003</c:v>
              </c:pt>
              <c:pt idx="53">
                <c:v>388.61900000000031</c:v>
              </c:pt>
              <c:pt idx="54">
                <c:v>389.57100000000003</c:v>
              </c:pt>
              <c:pt idx="55">
                <c:v>392.03799999999899</c:v>
              </c:pt>
              <c:pt idx="56">
                <c:v>397.92799999999875</c:v>
              </c:pt>
              <c:pt idx="57">
                <c:v>398.79299999999893</c:v>
              </c:pt>
              <c:pt idx="58">
                <c:v>397.19200000000001</c:v>
              </c:pt>
              <c:pt idx="59">
                <c:v>390.28</c:v>
              </c:pt>
              <c:pt idx="60">
                <c:v>399.67399999999969</c:v>
              </c:pt>
              <c:pt idx="61">
                <c:v>398.57900000000001</c:v>
              </c:pt>
              <c:pt idx="62">
                <c:v>391.02599999999899</c:v>
              </c:pt>
              <c:pt idx="63">
                <c:v>386.34100000000001</c:v>
              </c:pt>
              <c:pt idx="64">
                <c:v>383.35700000000008</c:v>
              </c:pt>
              <c:pt idx="65">
                <c:v>382.49799999999863</c:v>
              </c:pt>
              <c:pt idx="66">
                <c:v>381.77599999999899</c:v>
              </c:pt>
              <c:pt idx="67">
                <c:v>389.94400000000002</c:v>
              </c:pt>
              <c:pt idx="68">
                <c:v>395.24299999999999</c:v>
              </c:pt>
              <c:pt idx="69">
                <c:v>400.81400000000002</c:v>
              </c:pt>
              <c:pt idx="70">
                <c:v>408.59799999999899</c:v>
              </c:pt>
              <c:pt idx="71">
                <c:v>416.005</c:v>
              </c:pt>
              <c:pt idx="72">
                <c:v>447.96599999999899</c:v>
              </c:pt>
              <c:pt idx="73">
                <c:v>469.29899999999839</c:v>
              </c:pt>
              <c:pt idx="74">
                <c:v>484.13099999999969</c:v>
              </c:pt>
              <c:pt idx="75">
                <c:v>491.63499999999999</c:v>
              </c:pt>
              <c:pt idx="76">
                <c:v>489.11500000000001</c:v>
              </c:pt>
              <c:pt idx="77">
                <c:v>489.82</c:v>
              </c:pt>
              <c:pt idx="78">
                <c:v>496.68299999999999</c:v>
              </c:pt>
              <c:pt idx="79">
                <c:v>501.66300000000001</c:v>
              </c:pt>
              <c:pt idx="80">
                <c:v>510.35599999999999</c:v>
              </c:pt>
              <c:pt idx="81">
                <c:v>517.52599999999939</c:v>
              </c:pt>
              <c:pt idx="82">
                <c:v>523.67999999999995</c:v>
              </c:pt>
              <c:pt idx="83">
                <c:v>524.67400000000055</c:v>
              </c:pt>
              <c:pt idx="84">
                <c:v>560.31199999999797</c:v>
              </c:pt>
              <c:pt idx="85">
                <c:v>561.31499999999949</c:v>
              </c:pt>
              <c:pt idx="86">
                <c:v>571.75400000000002</c:v>
              </c:pt>
              <c:pt idx="87">
                <c:v>570.76800000000003</c:v>
              </c:pt>
              <c:pt idx="88">
                <c:v>560.75099999999998</c:v>
              </c:pt>
              <c:pt idx="89">
                <c:v>551.86799999999698</c:v>
              </c:pt>
              <c:pt idx="90">
                <c:v>548.06699999999796</c:v>
              </c:pt>
              <c:pt idx="91">
                <c:v>549.654</c:v>
              </c:pt>
              <c:pt idx="92">
                <c:v>555.81999999999948</c:v>
              </c:pt>
              <c:pt idx="93">
                <c:v>550.84599999999796</c:v>
              </c:pt>
              <c:pt idx="94">
                <c:v>546.92599999999948</c:v>
              </c:pt>
              <c:pt idx="95">
                <c:v>541.83999999999946</c:v>
              </c:pt>
              <c:pt idx="96">
                <c:v>557.24400000000003</c:v>
              </c:pt>
              <c:pt idx="97">
                <c:v>555.54699999999946</c:v>
              </c:pt>
              <c:pt idx="98">
                <c:v>551.86099999999749</c:v>
              </c:pt>
              <c:pt idx="99">
                <c:v>541.97400000000005</c:v>
              </c:pt>
              <c:pt idx="100">
                <c:v>530.61599999999999</c:v>
              </c:pt>
              <c:pt idx="101">
                <c:v>518.70500000000004</c:v>
              </c:pt>
              <c:pt idx="102">
                <c:v>524.11800000000005</c:v>
              </c:pt>
              <c:pt idx="103">
                <c:v>533.37199999999996</c:v>
              </c:pt>
              <c:pt idx="104">
                <c:v>554.08600000000001</c:v>
              </c:pt>
              <c:pt idx="105">
                <c:v>567.25</c:v>
              </c:pt>
              <c:pt idx="106">
                <c:v>583.41999999999996</c:v>
              </c:pt>
              <c:pt idx="107">
                <c:v>605.13400000000001</c:v>
              </c:pt>
              <c:pt idx="108">
                <c:v>637.66199999999947</c:v>
              </c:pt>
              <c:pt idx="109">
                <c:v>648.01800000000003</c:v>
              </c:pt>
              <c:pt idx="110">
                <c:v>661.04300000000001</c:v>
              </c:pt>
              <c:pt idx="111">
                <c:v>655.89800000000002</c:v>
              </c:pt>
              <c:pt idx="112">
                <c:v>641.22199999999998</c:v>
              </c:pt>
              <c:pt idx="113">
                <c:v>645.95499999999947</c:v>
              </c:pt>
              <c:pt idx="114">
                <c:v>655.34199999999748</c:v>
              </c:pt>
              <c:pt idx="115">
                <c:v>673.42099999999948</c:v>
              </c:pt>
              <c:pt idx="116">
                <c:v>683.55699999999797</c:v>
              </c:pt>
              <c:pt idx="117">
                <c:v>695</c:v>
              </c:pt>
              <c:pt idx="118">
                <c:v>697.78900000000226</c:v>
              </c:pt>
              <c:pt idx="119">
                <c:v>710.65199999999948</c:v>
              </c:pt>
              <c:pt idx="120">
                <c:v>740.06199999999797</c:v>
              </c:pt>
              <c:pt idx="121">
                <c:v>739.61099999999999</c:v>
              </c:pt>
              <c:pt idx="122">
                <c:v>734.44799999999748</c:v>
              </c:pt>
              <c:pt idx="123">
                <c:v>728.51199999999949</c:v>
              </c:pt>
              <c:pt idx="124">
                <c:v>703.20500000000004</c:v>
              </c:pt>
              <c:pt idx="125">
                <c:v>689.93299999999749</c:v>
              </c:pt>
            </c:numLit>
          </c:val>
        </c:ser>
        <c:marker val="1"/>
        <c:axId val="92404352"/>
        <c:axId val="92422528"/>
      </c:lineChart>
      <c:lineChart>
        <c:grouping val="standard"/>
        <c:ser>
          <c:idx val="1"/>
          <c:order val="1"/>
          <c:tx>
            <c:v>#REF!</c:v>
          </c:tx>
          <c:spPr>
            <a:ln w="25400">
              <a:solidFill>
                <a:srgbClr val="808080"/>
              </a:solidFill>
              <a:prstDash val="solid"/>
            </a:ln>
          </c:spPr>
          <c:marker>
            <c:symbol val="none"/>
          </c:marker>
          <c:dLbls>
            <c:dLbl>
              <c:idx val="37"/>
              <c:layout>
                <c:manualLayout>
                  <c:x val="0.26436534190622635"/>
                  <c:y val="-0.12029716624405012"/>
                </c:manualLayout>
              </c:layout>
              <c:tx>
                <c:rich>
                  <a:bodyPr/>
                  <a:lstStyle/>
                  <a:p>
                    <a:pPr>
                      <a:defRPr sz="800" b="0" i="0" u="none" strike="noStrike" baseline="0">
                        <a:solidFill>
                          <a:srgbClr val="000000"/>
                        </a:solidFill>
                        <a:latin typeface="Arial"/>
                        <a:ea typeface="Arial"/>
                        <a:cs typeface="Arial"/>
                      </a:defRPr>
                    </a:pPr>
                    <a:r>
                      <a:rPr lang="pt-PT" sz="700" b="0" i="0" u="none" strike="noStrike" baseline="0">
                        <a:solidFill>
                          <a:srgbClr val="333333"/>
                        </a:solidFill>
                        <a:latin typeface="Arial"/>
                        <a:cs typeface="Arial"/>
                      </a:rPr>
                      <a:t>…ao longo do período </a:t>
                    </a:r>
                    <a:r>
                      <a:rPr lang="pt-PT" sz="600" b="0" i="0" u="none" strike="noStrike" baseline="0">
                        <a:solidFill>
                          <a:srgbClr val="333333"/>
                        </a:solidFill>
                        <a:latin typeface="Arial"/>
                        <a:cs typeface="Arial"/>
                      </a:rPr>
                      <a:t>(vh)</a:t>
                    </a:r>
                  </a:p>
                </c:rich>
              </c:tx>
              <c:spPr>
                <a:noFill/>
                <a:ln w="25400">
                  <a:noFill/>
                </a:ln>
              </c:spPr>
              <c:dLblPos val="r"/>
            </c:dLbl>
            <c:delete val="1"/>
          </c:dLbls>
          <c:cat>
            <c:strLit>
              <c:ptCount val="126"/>
              <c:pt idx="0">
                <c:v>jan.03</c:v>
              </c:pt>
              <c:pt idx="6">
                <c:v>jul.03</c:v>
              </c:pt>
              <c:pt idx="12">
                <c:v>jan.04</c:v>
              </c:pt>
              <c:pt idx="18">
                <c:v>jul.04</c:v>
              </c:pt>
              <c:pt idx="24">
                <c:v>jan.05</c:v>
              </c:pt>
              <c:pt idx="30">
                <c:v>jul.05</c:v>
              </c:pt>
              <c:pt idx="36">
                <c:v>jan.06</c:v>
              </c:pt>
              <c:pt idx="42">
                <c:v>jul.06</c:v>
              </c:pt>
              <c:pt idx="48">
                <c:v>jan.07</c:v>
              </c:pt>
              <c:pt idx="54">
                <c:v>jul.07</c:v>
              </c:pt>
              <c:pt idx="60">
                <c:v>jan.08</c:v>
              </c:pt>
              <c:pt idx="66">
                <c:v>jul.08</c:v>
              </c:pt>
              <c:pt idx="72">
                <c:v>jan.09</c:v>
              </c:pt>
              <c:pt idx="78">
                <c:v>jul.09</c:v>
              </c:pt>
              <c:pt idx="84">
                <c:v>jan.10</c:v>
              </c:pt>
              <c:pt idx="90">
                <c:v>jul.10</c:v>
              </c:pt>
              <c:pt idx="96">
                <c:v>jan.11</c:v>
              </c:pt>
              <c:pt idx="102">
                <c:v>jul.11</c:v>
              </c:pt>
              <c:pt idx="108">
                <c:v>jan.12</c:v>
              </c:pt>
              <c:pt idx="114">
                <c:v>jul.12</c:v>
              </c:pt>
              <c:pt idx="120">
                <c:v>jan. 13</c:v>
              </c:pt>
            </c:strLit>
          </c:cat>
          <c:val>
            <c:numLit>
              <c:formatCode>General</c:formatCode>
              <c:ptCount val="126"/>
              <c:pt idx="0">
                <c:v>18.363751817939722</c:v>
              </c:pt>
              <c:pt idx="1">
                <c:v>25.219242230736398</c:v>
              </c:pt>
              <c:pt idx="2">
                <c:v>23.4470716207706</c:v>
              </c:pt>
              <c:pt idx="3">
                <c:v>12.864659375774774</c:v>
              </c:pt>
              <c:pt idx="4">
                <c:v>15.684421534936989</c:v>
              </c:pt>
              <c:pt idx="5">
                <c:v>10.681557846506321</c:v>
              </c:pt>
              <c:pt idx="6">
                <c:v>11.914483528188526</c:v>
              </c:pt>
              <c:pt idx="7">
                <c:v>5.8919506889050215</c:v>
              </c:pt>
              <c:pt idx="8">
                <c:v>8.1377097213017429</c:v>
              </c:pt>
              <c:pt idx="9">
                <c:v>-0.48061287175225342</c:v>
              </c:pt>
              <c:pt idx="10">
                <c:v>-2.0618117531789792</c:v>
              </c:pt>
              <c:pt idx="11">
                <c:v>3.9882779793469352</c:v>
              </c:pt>
              <c:pt idx="12">
                <c:v>-8.1008583690987059</c:v>
              </c:pt>
              <c:pt idx="13">
                <c:v>-3.5243988123569312</c:v>
              </c:pt>
              <c:pt idx="14">
                <c:v>8.6840579710144699</c:v>
              </c:pt>
              <c:pt idx="15">
                <c:v>-2.0038563862244008</c:v>
              </c:pt>
              <c:pt idx="16">
                <c:v>-3.7948362502166137</c:v>
              </c:pt>
              <c:pt idx="17">
                <c:v>3.7832399022567422</c:v>
              </c:pt>
              <c:pt idx="18">
                <c:v>2.2660835278465303E-3</c:v>
              </c:pt>
              <c:pt idx="19">
                <c:v>18.007761228100215</c:v>
              </c:pt>
              <c:pt idx="20">
                <c:v>15.490936068640774</c:v>
              </c:pt>
              <c:pt idx="21">
                <c:v>-6.8681917211328987</c:v>
              </c:pt>
              <c:pt idx="22">
                <c:v>14.242839433679123</c:v>
              </c:pt>
              <c:pt idx="23">
                <c:v>5.6013312219866274</c:v>
              </c:pt>
              <c:pt idx="24">
                <c:v>6.2463514302393524</c:v>
              </c:pt>
              <c:pt idx="25">
                <c:v>3.4628576798383577</c:v>
              </c:pt>
              <c:pt idx="26">
                <c:v>0.46084915724344838</c:v>
              </c:pt>
              <c:pt idx="27">
                <c:v>9.5591531755915184</c:v>
              </c:pt>
              <c:pt idx="28">
                <c:v>9.9397900370522763</c:v>
              </c:pt>
              <c:pt idx="29">
                <c:v>15.697626104540042</c:v>
              </c:pt>
              <c:pt idx="30">
                <c:v>-2.9798323136188518</c:v>
              </c:pt>
              <c:pt idx="31">
                <c:v>2.5146891699107767</c:v>
              </c:pt>
              <c:pt idx="32">
                <c:v>-3.9645854571352732</c:v>
              </c:pt>
              <c:pt idx="33">
                <c:v>2.9865294266721243</c:v>
              </c:pt>
              <c:pt idx="34">
                <c:v>0.91566723776890235</c:v>
              </c:pt>
              <c:pt idx="35">
                <c:v>7.426421999695032</c:v>
              </c:pt>
              <c:pt idx="36">
                <c:v>7.7578872740162659</c:v>
              </c:pt>
              <c:pt idx="37">
                <c:v>-0.95140781108082884</c:v>
              </c:pt>
              <c:pt idx="38">
                <c:v>10.15163742938455</c:v>
              </c:pt>
              <c:pt idx="39">
                <c:v>-12.392016004364862</c:v>
              </c:pt>
              <c:pt idx="40">
                <c:v>2.5932080417534698</c:v>
              </c:pt>
              <c:pt idx="41">
                <c:v>-7.6613675541092899E-2</c:v>
              </c:pt>
              <c:pt idx="42">
                <c:v>1.9595936003737213</c:v>
              </c:pt>
              <c:pt idx="43">
                <c:v>2.0331627237776262</c:v>
              </c:pt>
              <c:pt idx="44">
                <c:v>-5.1374145703067757</c:v>
              </c:pt>
              <c:pt idx="45">
                <c:v>8.8493062522478247</c:v>
              </c:pt>
              <c:pt idx="46">
                <c:v>2.6994397389221052</c:v>
              </c:pt>
              <c:pt idx="47">
                <c:v>-1.1994889751111861</c:v>
              </c:pt>
              <c:pt idx="48">
                <c:v>-5.9345033472046334</c:v>
              </c:pt>
              <c:pt idx="49">
                <c:v>-1.8133467825130138</c:v>
              </c:pt>
              <c:pt idx="50">
                <c:v>-10.340107199321324</c:v>
              </c:pt>
              <c:pt idx="51">
                <c:v>-1.4868827360718304</c:v>
              </c:pt>
              <c:pt idx="52">
                <c:v>-2.6759438804608178</c:v>
              </c:pt>
              <c:pt idx="53">
                <c:v>-5.7049070346942727</c:v>
              </c:pt>
              <c:pt idx="54">
                <c:v>2.8794612177578172</c:v>
              </c:pt>
              <c:pt idx="55">
                <c:v>-6.0750364086086144</c:v>
              </c:pt>
              <c:pt idx="56">
                <c:v>-13.236353603016653</c:v>
              </c:pt>
              <c:pt idx="57">
                <c:v>-3.3649833055091731</c:v>
              </c:pt>
              <c:pt idx="58">
                <c:v>-12.73649020976452</c:v>
              </c:pt>
              <c:pt idx="59">
                <c:v>-15.136131797610219</c:v>
              </c:pt>
              <c:pt idx="60">
                <c:v>-3.3870149853992837</c:v>
              </c:pt>
              <c:pt idx="61">
                <c:v>2.7153864113938777</c:v>
              </c:pt>
              <c:pt idx="62">
                <c:v>-7.5479001354751274</c:v>
              </c:pt>
              <c:pt idx="63">
                <c:v>21.472974396796964</c:v>
              </c:pt>
              <c:pt idx="64">
                <c:v>-0.22502461206693747</c:v>
              </c:pt>
              <c:pt idx="65">
                <c:v>10.466268580866478</c:v>
              </c:pt>
              <c:pt idx="66">
                <c:v>12.996815924829107</c:v>
              </c:pt>
              <c:pt idx="67">
                <c:v>6.1923162117594606</c:v>
              </c:pt>
              <c:pt idx="68">
                <c:v>16.418147768630085</c:v>
              </c:pt>
              <c:pt idx="69">
                <c:v>18.774856484730691</c:v>
              </c:pt>
              <c:pt idx="70">
                <c:v>24.835817125536824</c:v>
              </c:pt>
              <c:pt idx="71">
                <c:v>37.141647855530245</c:v>
              </c:pt>
              <c:pt idx="72">
                <c:v>27.296749438934196</c:v>
              </c:pt>
              <c:pt idx="73">
                <c:v>37.696906326006413</c:v>
              </c:pt>
              <c:pt idx="74">
                <c:v>52.915590910148161</c:v>
              </c:pt>
              <c:pt idx="75">
                <c:v>26.229508196721227</c:v>
              </c:pt>
              <c:pt idx="76">
                <c:v>21.848423624489023</c:v>
              </c:pt>
              <c:pt idx="77">
                <c:v>21.523209274508819</c:v>
              </c:pt>
              <c:pt idx="78">
                <c:v>18.546543706155823</c:v>
              </c:pt>
              <c:pt idx="79">
                <c:v>17.572484761397078</c:v>
              </c:pt>
              <c:pt idx="80">
                <c:v>10.154032931178406</c:v>
              </c:pt>
              <c:pt idx="81">
                <c:v>-0.78937001909032967</c:v>
              </c:pt>
              <c:pt idx="82">
                <c:v>3.198610619319799</c:v>
              </c:pt>
              <c:pt idx="83">
                <c:v>-1.5184247885932978</c:v>
              </c:pt>
              <c:pt idx="84">
                <c:v>-1.0478573662809021</c:v>
              </c:pt>
              <c:pt idx="85">
                <c:v>-9.2394803308186297</c:v>
              </c:pt>
              <c:pt idx="86">
                <c:v>-2.0717034513180077</c:v>
              </c:pt>
              <c:pt idx="87">
                <c:v>-7.4967360681646484</c:v>
              </c:pt>
              <c:pt idx="88">
                <c:v>-7.2590907338140793</c:v>
              </c:pt>
              <c:pt idx="89">
                <c:v>-12.763339705854515</c:v>
              </c:pt>
              <c:pt idx="90">
                <c:v>-13.848071808510618</c:v>
              </c:pt>
              <c:pt idx="91">
                <c:v>-0.52435490547813068</c:v>
              </c:pt>
              <c:pt idx="92">
                <c:v>-5.4142672140633241</c:v>
              </c:pt>
              <c:pt idx="93">
                <c:v>-13.290878270032481</c:v>
              </c:pt>
              <c:pt idx="94">
                <c:v>-6.4587281877001876</c:v>
              </c:pt>
              <c:pt idx="95">
                <c:v>-0.81061318291028028</c:v>
              </c:pt>
              <c:pt idx="96">
                <c:v>-9.0923459344511954</c:v>
              </c:pt>
              <c:pt idx="97">
                <c:v>-8.3994179701709708</c:v>
              </c:pt>
              <c:pt idx="98">
                <c:v>-15.211009459312518</c:v>
              </c:pt>
              <c:pt idx="99">
                <c:v>-14.617070271876397</c:v>
              </c:pt>
              <c:pt idx="100">
                <c:v>4.9562379160516423</c:v>
              </c:pt>
              <c:pt idx="101">
                <c:v>4.6888561013712859</c:v>
              </c:pt>
              <c:pt idx="102">
                <c:v>6.1857261378764665</c:v>
              </c:pt>
              <c:pt idx="103">
                <c:v>6.6048391891088576</c:v>
              </c:pt>
              <c:pt idx="104">
                <c:v>17.195875087392231</c:v>
              </c:pt>
              <c:pt idx="105">
                <c:v>22.427700870055194</c:v>
              </c:pt>
              <c:pt idx="106">
                <c:v>20.015370910551766</c:v>
              </c:pt>
              <c:pt idx="107">
                <c:v>35.198095920130136</c:v>
              </c:pt>
              <c:pt idx="108">
                <c:v>19.883355197648218</c:v>
              </c:pt>
              <c:pt idx="109">
                <c:v>19.590167189547671</c:v>
              </c:pt>
              <c:pt idx="110">
                <c:v>19.859676119293631</c:v>
              </c:pt>
              <c:pt idx="111">
                <c:v>15.188028797007203</c:v>
              </c:pt>
              <c:pt idx="112">
                <c:v>12.577993463404978</c:v>
              </c:pt>
              <c:pt idx="113">
                <c:v>16.406557648863114</c:v>
              </c:pt>
              <c:pt idx="114">
                <c:v>12.959026074316402</c:v>
              </c:pt>
              <c:pt idx="115">
                <c:v>12.35036062160755</c:v>
              </c:pt>
              <c:pt idx="116">
                <c:v>-7.0517759936367552</c:v>
              </c:pt>
              <c:pt idx="117">
                <c:v>8.9624812981931754</c:v>
              </c:pt>
              <c:pt idx="118">
                <c:v>1.6897103769465895</c:v>
              </c:pt>
              <c:pt idx="119">
                <c:v>-15.566772605471435</c:v>
              </c:pt>
              <c:pt idx="120">
                <c:v>-1.7508470777465761</c:v>
              </c:pt>
              <c:pt idx="121">
                <c:v>-5.1736733745102024</c:v>
              </c:pt>
              <c:pt idx="122">
                <c:v>-2.9574042091427342</c:v>
              </c:pt>
              <c:pt idx="123">
                <c:v>9.5015105740181127</c:v>
              </c:pt>
              <c:pt idx="124">
                <c:v>-3.9922582915456921</c:v>
              </c:pt>
              <c:pt idx="125">
                <c:v>-6.3705154455621784</c:v>
              </c:pt>
            </c:numLit>
          </c:val>
        </c:ser>
        <c:marker val="1"/>
        <c:axId val="92424064"/>
        <c:axId val="92425600"/>
      </c:lineChart>
      <c:catAx>
        <c:axId val="92404352"/>
        <c:scaling>
          <c:orientation val="minMax"/>
        </c:scaling>
        <c:axPos val="b"/>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92422528"/>
        <c:crosses val="autoZero"/>
        <c:auto val="1"/>
        <c:lblAlgn val="ctr"/>
        <c:lblOffset val="100"/>
        <c:tickLblSkip val="1"/>
        <c:tickMarkSkip val="1"/>
      </c:catAx>
      <c:valAx>
        <c:axId val="92422528"/>
        <c:scaling>
          <c:orientation val="minMax"/>
          <c:max val="800"/>
          <c:min val="100"/>
        </c:scaling>
        <c:axPos val="l"/>
        <c:numFmt formatCode="General" sourceLinked="1"/>
        <c:maj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92404352"/>
        <c:crosses val="autoZero"/>
        <c:crossBetween val="between"/>
        <c:majorUnit val="100"/>
        <c:minorUnit val="100"/>
      </c:valAx>
      <c:catAx>
        <c:axId val="92424064"/>
        <c:scaling>
          <c:orientation val="minMax"/>
        </c:scaling>
        <c:delete val="1"/>
        <c:axPos val="b"/>
        <c:tickLblPos val="none"/>
        <c:crossAx val="92425600"/>
        <c:crosses val="autoZero"/>
        <c:auto val="1"/>
        <c:lblAlgn val="ctr"/>
        <c:lblOffset val="100"/>
      </c:catAx>
      <c:valAx>
        <c:axId val="92425600"/>
        <c:scaling>
          <c:orientation val="minMax"/>
          <c:max val="100"/>
          <c:min val="-30"/>
        </c:scaling>
        <c:axPos val="r"/>
        <c:numFmt formatCode="0" sourceLinked="0"/>
        <c:majorTickMark val="none"/>
        <c:tickLblPos val="nextTo"/>
        <c:spPr>
          <a:ln w="3175">
            <a:solidFill>
              <a:srgbClr val="FFFFFF"/>
            </a:solidFill>
            <a:prstDash val="solid"/>
          </a:ln>
        </c:spPr>
        <c:txPr>
          <a:bodyPr rot="0" vert="horz"/>
          <a:lstStyle/>
          <a:p>
            <a:pPr>
              <a:defRPr sz="600" b="0" i="0" u="none" strike="noStrike" baseline="0">
                <a:solidFill>
                  <a:schemeClr val="tx2"/>
                </a:solidFill>
                <a:latin typeface="Arial"/>
                <a:ea typeface="Arial"/>
                <a:cs typeface="Arial"/>
              </a:defRPr>
            </a:pPr>
            <a:endParaRPr lang="pt-PT"/>
          </a:p>
        </c:txPr>
        <c:crossAx val="92424064"/>
        <c:crosses val="max"/>
        <c:crossBetween val="between"/>
      </c:valAx>
      <c:spPr>
        <a:gradFill rotWithShape="0">
          <a:gsLst>
            <a:gs pos="0">
              <a:srgbClr val="EBF7FF"/>
            </a:gs>
            <a:gs pos="100000">
              <a:srgbClr val="FFFFFF"/>
            </a:gs>
          </a:gsLst>
          <a:lin ang="5400000" scaled="1"/>
        </a:gradFill>
        <a:ln w="25400">
          <a:noFill/>
        </a:ln>
      </c:spPr>
    </c:plotArea>
    <c:plotVisOnly val="1"/>
    <c:dispBlanksAs val="gap"/>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c:lang val="pt-P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desemprego registado, no final do período </a:t>
            </a:r>
          </a:p>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 estrangeiros ... </a:t>
            </a:r>
          </a:p>
          <a:p>
            <a:pPr>
              <a:defRPr sz="800" b="0" i="0" u="none" strike="noStrike" baseline="0">
                <a:solidFill>
                  <a:schemeClr val="tx2"/>
                </a:solidFill>
                <a:latin typeface="Arial"/>
                <a:ea typeface="Arial"/>
                <a:cs typeface="Arial"/>
              </a:defRPr>
            </a:pPr>
            <a:endParaRPr lang="pt-PT" sz="800" b="1" i="0" u="none" strike="noStrike" baseline="0">
              <a:solidFill>
                <a:schemeClr val="tx2"/>
              </a:solidFill>
              <a:latin typeface="Arial"/>
              <a:cs typeface="Arial"/>
            </a:endParaRPr>
          </a:p>
        </c:rich>
      </c:tx>
      <c:layout>
        <c:manualLayout>
          <c:xMode val="edge"/>
          <c:yMode val="edge"/>
          <c:x val="0.21021053219412858"/>
          <c:y val="2.7932997139402602E-2"/>
        </c:manualLayout>
      </c:layout>
      <c:spPr>
        <a:noFill/>
        <a:ln w="25400">
          <a:noFill/>
        </a:ln>
      </c:spPr>
    </c:title>
    <c:plotArea>
      <c:layout>
        <c:manualLayout>
          <c:layoutTarget val="inner"/>
          <c:xMode val="edge"/>
          <c:yMode val="edge"/>
          <c:x val="7.5987841945288834E-2"/>
          <c:y val="0.2471916893206014"/>
          <c:w val="0.91185410334346562"/>
          <c:h val="0.47752939982391485"/>
        </c:manualLayout>
      </c:layout>
      <c:lineChart>
        <c:grouping val="standard"/>
        <c:ser>
          <c:idx val="0"/>
          <c:order val="0"/>
          <c:tx>
            <c:v>#REF!</c:v>
          </c:tx>
          <c:spPr>
            <a:ln w="25400">
              <a:solidFill>
                <a:schemeClr val="accent2"/>
              </a:solidFill>
              <a:prstDash val="solid"/>
            </a:ln>
          </c:spPr>
          <c:marker>
            <c:symbol val="none"/>
          </c:marker>
          <c:cat>
            <c:strLit>
              <c:ptCount val="126"/>
              <c:pt idx="0">
                <c:v>jan.03</c:v>
              </c:pt>
              <c:pt idx="6">
                <c:v>jul.03</c:v>
              </c:pt>
              <c:pt idx="12">
                <c:v>jan.04</c:v>
              </c:pt>
              <c:pt idx="18">
                <c:v>jul.04</c:v>
              </c:pt>
              <c:pt idx="24">
                <c:v>jan.05</c:v>
              </c:pt>
              <c:pt idx="30">
                <c:v>jul.05</c:v>
              </c:pt>
              <c:pt idx="36">
                <c:v>jan.06</c:v>
              </c:pt>
              <c:pt idx="42">
                <c:v>jul.06</c:v>
              </c:pt>
              <c:pt idx="48">
                <c:v>jan.07</c:v>
              </c:pt>
              <c:pt idx="54">
                <c:v>jul.07</c:v>
              </c:pt>
              <c:pt idx="60">
                <c:v>jan.08</c:v>
              </c:pt>
              <c:pt idx="66">
                <c:v>jul.08</c:v>
              </c:pt>
              <c:pt idx="72">
                <c:v>jan.09</c:v>
              </c:pt>
              <c:pt idx="78">
                <c:v>jul.09</c:v>
              </c:pt>
              <c:pt idx="84">
                <c:v>jan.10</c:v>
              </c:pt>
              <c:pt idx="90">
                <c:v>jul.10</c:v>
              </c:pt>
              <c:pt idx="96">
                <c:v>jan.11</c:v>
              </c:pt>
              <c:pt idx="102">
                <c:v>jul.11</c:v>
              </c:pt>
              <c:pt idx="108">
                <c:v>jan.12</c:v>
              </c:pt>
              <c:pt idx="114">
                <c:v>jul.12</c:v>
              </c:pt>
              <c:pt idx="120">
                <c:v>jan. 13</c:v>
              </c:pt>
            </c:strLit>
          </c:cat>
          <c:val>
            <c:numLit>
              <c:formatCode>General</c:formatCode>
              <c:ptCount val="126"/>
              <c:pt idx="0">
                <c:v>16.388999999999989</c:v>
              </c:pt>
              <c:pt idx="1">
                <c:v>17.131000000000075</c:v>
              </c:pt>
              <c:pt idx="2">
                <c:v>17.760999999999989</c:v>
              </c:pt>
              <c:pt idx="3">
                <c:v>17.834000000000035</c:v>
              </c:pt>
              <c:pt idx="4">
                <c:v>17.29</c:v>
              </c:pt>
              <c:pt idx="5">
                <c:v>16.898</c:v>
              </c:pt>
              <c:pt idx="6">
                <c:v>16.498999999999917</c:v>
              </c:pt>
              <c:pt idx="7">
                <c:v>16.010000000000005</c:v>
              </c:pt>
              <c:pt idx="8">
                <c:v>16.484999999999989</c:v>
              </c:pt>
              <c:pt idx="9">
                <c:v>17.206</c:v>
              </c:pt>
              <c:pt idx="10">
                <c:v>18.184999999999999</c:v>
              </c:pt>
              <c:pt idx="11">
                <c:v>18.393000000000001</c:v>
              </c:pt>
              <c:pt idx="12">
                <c:v>18.734999999999999</c:v>
              </c:pt>
              <c:pt idx="13">
                <c:v>18.937999999999999</c:v>
              </c:pt>
              <c:pt idx="14">
                <c:v>18.919</c:v>
              </c:pt>
              <c:pt idx="15">
                <c:v>18.533000000000001</c:v>
              </c:pt>
              <c:pt idx="16">
                <c:v>17.831000000000031</c:v>
              </c:pt>
              <c:pt idx="17">
                <c:v>17.315999999999999</c:v>
              </c:pt>
              <c:pt idx="18">
                <c:v>17.151000000000035</c:v>
              </c:pt>
              <c:pt idx="19">
                <c:v>17.212</c:v>
              </c:pt>
              <c:pt idx="20">
                <c:v>17.618000000000031</c:v>
              </c:pt>
              <c:pt idx="21">
                <c:v>18.399999999999999</c:v>
              </c:pt>
              <c:pt idx="22">
                <c:v>19.631000000000075</c:v>
              </c:pt>
              <c:pt idx="23">
                <c:v>20.036000000000001</c:v>
              </c:pt>
              <c:pt idx="24">
                <c:v>20.792000000000002</c:v>
              </c:pt>
              <c:pt idx="25">
                <c:v>21.152999999999999</c:v>
              </c:pt>
              <c:pt idx="26">
                <c:v>21.279999999999987</c:v>
              </c:pt>
              <c:pt idx="27">
                <c:v>21.059000000000001</c:v>
              </c:pt>
              <c:pt idx="28">
                <c:v>20.239999999999988</c:v>
              </c:pt>
              <c:pt idx="29">
                <c:v>19.760000000000002</c:v>
              </c:pt>
              <c:pt idx="30">
                <c:v>19.376000000000001</c:v>
              </c:pt>
              <c:pt idx="31">
                <c:v>19.227</c:v>
              </c:pt>
              <c:pt idx="32">
                <c:v>19.681000000000001</c:v>
              </c:pt>
              <c:pt idx="33">
                <c:v>20.341000000000001</c:v>
              </c:pt>
              <c:pt idx="34">
                <c:v>21.381</c:v>
              </c:pt>
              <c:pt idx="35">
                <c:v>21.57</c:v>
              </c:pt>
              <c:pt idx="36">
                <c:v>22.484999999999989</c:v>
              </c:pt>
              <c:pt idx="37">
                <c:v>22.620999999999999</c:v>
              </c:pt>
              <c:pt idx="38">
                <c:v>22.006</c:v>
              </c:pt>
              <c:pt idx="39">
                <c:v>21.47</c:v>
              </c:pt>
              <c:pt idx="40">
                <c:v>20.838999999999999</c:v>
              </c:pt>
              <c:pt idx="41">
                <c:v>20.100000000000001</c:v>
              </c:pt>
              <c:pt idx="42">
                <c:v>19.398</c:v>
              </c:pt>
              <c:pt idx="43">
                <c:v>19.061</c:v>
              </c:pt>
              <c:pt idx="44">
                <c:v>19.367000000000001</c:v>
              </c:pt>
              <c:pt idx="45">
                <c:v>20.341999999999999</c:v>
              </c:pt>
              <c:pt idx="46">
                <c:v>21.715</c:v>
              </c:pt>
              <c:pt idx="47">
                <c:v>21.672999999999988</c:v>
              </c:pt>
              <c:pt idx="48">
                <c:v>22.158000000000001</c:v>
              </c:pt>
              <c:pt idx="49">
                <c:v>22.187999999999999</c:v>
              </c:pt>
              <c:pt idx="50">
                <c:v>21.812000000000001</c:v>
              </c:pt>
              <c:pt idx="51">
                <c:v>20.263999999999989</c:v>
              </c:pt>
              <c:pt idx="52">
                <c:v>18.646000000000001</c:v>
              </c:pt>
              <c:pt idx="53">
                <c:v>18.143999999999988</c:v>
              </c:pt>
              <c:pt idx="54">
                <c:v>17.896999999999988</c:v>
              </c:pt>
              <c:pt idx="55">
                <c:v>17.408999999999924</c:v>
              </c:pt>
              <c:pt idx="56">
                <c:v>17.971</c:v>
              </c:pt>
              <c:pt idx="57">
                <c:v>18.82</c:v>
              </c:pt>
              <c:pt idx="58">
                <c:v>19.652999999999999</c:v>
              </c:pt>
              <c:pt idx="59">
                <c:v>19.510999999999999</c:v>
              </c:pt>
              <c:pt idx="60">
                <c:v>20.337000000000035</c:v>
              </c:pt>
              <c:pt idx="61">
                <c:v>20.754000000000001</c:v>
              </c:pt>
              <c:pt idx="62">
                <c:v>20.387</c:v>
              </c:pt>
              <c:pt idx="63">
                <c:v>19.956</c:v>
              </c:pt>
              <c:pt idx="64">
                <c:v>19.513999999999999</c:v>
              </c:pt>
              <c:pt idx="65">
                <c:v>19.492999999999917</c:v>
              </c:pt>
              <c:pt idx="66">
                <c:v>19.030999999999999</c:v>
              </c:pt>
              <c:pt idx="67">
                <c:v>19.100000000000001</c:v>
              </c:pt>
              <c:pt idx="68">
                <c:v>19.617000000000086</c:v>
              </c:pt>
              <c:pt idx="69">
                <c:v>20.901999999999987</c:v>
              </c:pt>
              <c:pt idx="70">
                <c:v>23.125</c:v>
              </c:pt>
              <c:pt idx="71">
                <c:v>24.202999999999989</c:v>
              </c:pt>
              <c:pt idx="72">
                <c:v>27.810000000000031</c:v>
              </c:pt>
              <c:pt idx="73">
                <c:v>30.754000000000001</c:v>
              </c:pt>
              <c:pt idx="74">
                <c:v>32.595000000000013</c:v>
              </c:pt>
              <c:pt idx="75">
                <c:v>33.633000000000003</c:v>
              </c:pt>
              <c:pt idx="76">
                <c:v>33.131</c:v>
              </c:pt>
              <c:pt idx="77">
                <c:v>32.700000000000003</c:v>
              </c:pt>
              <c:pt idx="78">
                <c:v>32.155000000000001</c:v>
              </c:pt>
              <c:pt idx="79">
                <c:v>31.524999999999999</c:v>
              </c:pt>
              <c:pt idx="80">
                <c:v>32.326000000000001</c:v>
              </c:pt>
              <c:pt idx="81">
                <c:v>34.146000000000001</c:v>
              </c:pt>
              <c:pt idx="82">
                <c:v>36.079000000000001</c:v>
              </c:pt>
              <c:pt idx="83">
                <c:v>36.442</c:v>
              </c:pt>
              <c:pt idx="84">
                <c:v>39.528000000000013</c:v>
              </c:pt>
              <c:pt idx="85">
                <c:v>40.128000000000135</c:v>
              </c:pt>
              <c:pt idx="86">
                <c:v>41.216000000000001</c:v>
              </c:pt>
              <c:pt idx="87">
                <c:v>40.607000000000006</c:v>
              </c:pt>
              <c:pt idx="88">
                <c:v>38.798000000000158</c:v>
              </c:pt>
              <c:pt idx="89">
                <c:v>37.190000000000012</c:v>
              </c:pt>
              <c:pt idx="90">
                <c:v>35.759</c:v>
              </c:pt>
              <c:pt idx="91">
                <c:v>34.718000000000011</c:v>
              </c:pt>
              <c:pt idx="92">
                <c:v>35</c:v>
              </c:pt>
              <c:pt idx="93">
                <c:v>35.823</c:v>
              </c:pt>
              <c:pt idx="94">
                <c:v>36.855999999999995</c:v>
              </c:pt>
              <c:pt idx="95">
                <c:v>36.496000000000002</c:v>
              </c:pt>
              <c:pt idx="96">
                <c:v>37.913999999999994</c:v>
              </c:pt>
              <c:pt idx="97">
                <c:v>37.963000000000001</c:v>
              </c:pt>
              <c:pt idx="98">
                <c:v>37.704000000000001</c:v>
              </c:pt>
              <c:pt idx="99">
                <c:v>36.465000000000003</c:v>
              </c:pt>
              <c:pt idx="100">
                <c:v>35.322000000000003</c:v>
              </c:pt>
              <c:pt idx="101">
                <c:v>33.806999999999995</c:v>
              </c:pt>
              <c:pt idx="102">
                <c:v>32.816999999999993</c:v>
              </c:pt>
              <c:pt idx="103">
                <c:v>32.464000000000006</c:v>
              </c:pt>
              <c:pt idx="104">
                <c:v>33.67</c:v>
              </c:pt>
              <c:pt idx="105">
                <c:v>35.363</c:v>
              </c:pt>
              <c:pt idx="106">
                <c:v>37.818999999999996</c:v>
              </c:pt>
              <c:pt idx="107">
                <c:v>38.803000000000004</c:v>
              </c:pt>
              <c:pt idx="108">
                <c:v>41.3</c:v>
              </c:pt>
              <c:pt idx="109">
                <c:v>42.3</c:v>
              </c:pt>
              <c:pt idx="110">
                <c:v>42.9</c:v>
              </c:pt>
              <c:pt idx="111">
                <c:v>42.2</c:v>
              </c:pt>
              <c:pt idx="112">
                <c:v>40.800000000000004</c:v>
              </c:pt>
              <c:pt idx="113">
                <c:v>40.800000000000004</c:v>
              </c:pt>
              <c:pt idx="114">
                <c:v>39.200000000000003</c:v>
              </c:pt>
              <c:pt idx="115">
                <c:v>38.700000000000003</c:v>
              </c:pt>
              <c:pt idx="116">
                <c:v>39</c:v>
              </c:pt>
              <c:pt idx="117">
                <c:v>40.5</c:v>
              </c:pt>
              <c:pt idx="118">
                <c:v>41.5</c:v>
              </c:pt>
              <c:pt idx="119">
                <c:v>41.5</c:v>
              </c:pt>
              <c:pt idx="120">
                <c:v>43.3</c:v>
              </c:pt>
            </c:numLit>
          </c:val>
        </c:ser>
        <c:marker val="1"/>
        <c:axId val="92441216"/>
        <c:axId val="93585792"/>
      </c:lineChart>
      <c:catAx>
        <c:axId val="92441216"/>
        <c:scaling>
          <c:orientation val="minMax"/>
        </c:scaling>
        <c:axPos val="b"/>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93585792"/>
        <c:crosses val="autoZero"/>
        <c:auto val="1"/>
        <c:lblAlgn val="ctr"/>
        <c:lblOffset val="100"/>
        <c:tickLblSkip val="1"/>
        <c:tickMarkSkip val="1"/>
      </c:catAx>
      <c:valAx>
        <c:axId val="93585792"/>
        <c:scaling>
          <c:orientation val="minMax"/>
          <c:max val="45"/>
          <c:min val="10"/>
        </c:scaling>
        <c:axPos val="l"/>
        <c:numFmt formatCode="General" sourceLinked="1"/>
        <c:maj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92441216"/>
        <c:crosses val="autoZero"/>
        <c:crossBetween val="between"/>
        <c:majorUnit val="5"/>
        <c:minorUnit val="5"/>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c:lang val="pt-P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indicador de clima económico</a:t>
            </a:r>
            <a:endParaRPr lang="pt-PT" sz="1000" b="1" i="0" u="none" strike="noStrike" baseline="0">
              <a:solidFill>
                <a:schemeClr val="tx2"/>
              </a:solidFill>
              <a:latin typeface="Arial"/>
              <a:cs typeface="Arial"/>
            </a:endParaRPr>
          </a:p>
          <a:p>
            <a:pPr>
              <a:defRPr sz="800" b="0" i="0" u="none" strike="noStrike" baseline="0">
                <a:solidFill>
                  <a:schemeClr val="tx2"/>
                </a:solidFill>
                <a:latin typeface="Arial"/>
                <a:ea typeface="Arial"/>
                <a:cs typeface="Arial"/>
              </a:defRPr>
            </a:pPr>
            <a:r>
              <a:rPr lang="pt-PT" sz="700" b="0" i="0" u="none" strike="noStrike" baseline="0">
                <a:solidFill>
                  <a:schemeClr val="tx2"/>
                </a:solidFill>
                <a:latin typeface="Arial"/>
                <a:cs typeface="Arial"/>
              </a:rPr>
              <a:t>(sre/mm3m/%)</a:t>
            </a:r>
          </a:p>
        </c:rich>
      </c:tx>
      <c:layout>
        <c:manualLayout>
          <c:xMode val="edge"/>
          <c:yMode val="edge"/>
          <c:x val="0.25825891524038536"/>
          <c:y val="2.6881720430107652E-2"/>
        </c:manualLayout>
      </c:layout>
      <c:spPr>
        <a:noFill/>
        <a:ln w="25400">
          <a:noFill/>
        </a:ln>
      </c:spPr>
    </c:title>
    <c:plotArea>
      <c:layout>
        <c:manualLayout>
          <c:layoutTarget val="inner"/>
          <c:xMode val="edge"/>
          <c:yMode val="edge"/>
          <c:x val="6.8862376120380514E-2"/>
          <c:y val="0.1612911694134819"/>
          <c:w val="0.91916302038942677"/>
          <c:h val="0.55376634831962057"/>
        </c:manualLayout>
      </c:layout>
      <c:lineChart>
        <c:grouping val="standard"/>
        <c:ser>
          <c:idx val="0"/>
          <c:order val="0"/>
          <c:tx>
            <c:v>#REF!</c:v>
          </c:tx>
          <c:spPr>
            <a:ln w="25400">
              <a:solidFill>
                <a:schemeClr val="accent2"/>
              </a:solidFill>
              <a:prstDash val="solid"/>
            </a:ln>
          </c:spPr>
          <c:marker>
            <c:symbol val="none"/>
          </c:marker>
          <c:dLbls>
            <c:delete val="1"/>
          </c:dLbls>
          <c:cat>
            <c:strLit>
              <c:ptCount val="126"/>
              <c:pt idx="0">
                <c:v>jan.03</c:v>
              </c:pt>
              <c:pt idx="6">
                <c:v>jul.03</c:v>
              </c:pt>
              <c:pt idx="12">
                <c:v>jan.04</c:v>
              </c:pt>
              <c:pt idx="18">
                <c:v>jul.04</c:v>
              </c:pt>
              <c:pt idx="24">
                <c:v>jan.05</c:v>
              </c:pt>
              <c:pt idx="30">
                <c:v>jul.05</c:v>
              </c:pt>
              <c:pt idx="36">
                <c:v>jan.06</c:v>
              </c:pt>
              <c:pt idx="42">
                <c:v>jul.06</c:v>
              </c:pt>
              <c:pt idx="48">
                <c:v>jan.07</c:v>
              </c:pt>
              <c:pt idx="54">
                <c:v>jul.07</c:v>
              </c:pt>
              <c:pt idx="60">
                <c:v>jan.08</c:v>
              </c:pt>
              <c:pt idx="66">
                <c:v>jul.08</c:v>
              </c:pt>
              <c:pt idx="72">
                <c:v>jan.09</c:v>
              </c:pt>
              <c:pt idx="78">
                <c:v>jul.09</c:v>
              </c:pt>
              <c:pt idx="84">
                <c:v>jan.10</c:v>
              </c:pt>
              <c:pt idx="90">
                <c:v>jul.10</c:v>
              </c:pt>
              <c:pt idx="96">
                <c:v>jan.11</c:v>
              </c:pt>
              <c:pt idx="102">
                <c:v>jul.11</c:v>
              </c:pt>
              <c:pt idx="108">
                <c:v>jan.12</c:v>
              </c:pt>
              <c:pt idx="114">
                <c:v>jul.12</c:v>
              </c:pt>
              <c:pt idx="120">
                <c:v>jan. 13</c:v>
              </c:pt>
            </c:strLit>
          </c:cat>
          <c:val>
            <c:numLit>
              <c:formatCode>General</c:formatCode>
              <c:ptCount val="126"/>
              <c:pt idx="0">
                <c:v>-0.76430218661755511</c:v>
              </c:pt>
              <c:pt idx="1">
                <c:v>-0.60738283963701101</c:v>
              </c:pt>
              <c:pt idx="2">
                <c:v>-0.7576202766596638</c:v>
              </c:pt>
              <c:pt idx="3">
                <c:v>-0.70271367549180364</c:v>
              </c:pt>
              <c:pt idx="4">
                <c:v>-0.98009078016786555</c:v>
              </c:pt>
              <c:pt idx="5">
                <c:v>-0.89752842546656553</c:v>
              </c:pt>
              <c:pt idx="6">
                <c:v>-0.81623348571266074</c:v>
              </c:pt>
              <c:pt idx="7">
                <c:v>-0.50123696443612198</c:v>
              </c:pt>
              <c:pt idx="8">
                <c:v>-0.24613724842230142</c:v>
              </c:pt>
              <c:pt idx="9">
                <c:v>8.9373766430598384E-2</c:v>
              </c:pt>
              <c:pt idx="10">
                <c:v>0.180099325535578</c:v>
              </c:pt>
              <c:pt idx="11">
                <c:v>0.19815994123031747</c:v>
              </c:pt>
              <c:pt idx="12">
                <c:v>9.9085264745083765E-2</c:v>
              </c:pt>
              <c:pt idx="13">
                <c:v>6.5646055741665377E-2</c:v>
              </c:pt>
              <c:pt idx="14">
                <c:v>6.9508994503708968E-2</c:v>
              </c:pt>
              <c:pt idx="15">
                <c:v>0.23451361798320758</c:v>
              </c:pt>
              <c:pt idx="16">
                <c:v>0.59347539733642252</c:v>
              </c:pt>
              <c:pt idx="17">
                <c:v>0.83339283307581535</c:v>
              </c:pt>
              <c:pt idx="18">
                <c:v>0.97798257425717983</c:v>
              </c:pt>
              <c:pt idx="19">
                <c:v>0.99876165267692663</c:v>
              </c:pt>
              <c:pt idx="20">
                <c:v>1.0238497489002918</c:v>
              </c:pt>
              <c:pt idx="21">
                <c:v>0.92305903389520805</c:v>
              </c:pt>
              <c:pt idx="22">
                <c:v>0.66978178940660005</c:v>
              </c:pt>
              <c:pt idx="23">
                <c:v>0.43359170708669287</c:v>
              </c:pt>
              <c:pt idx="24">
                <c:v>0.35906714641081078</c:v>
              </c:pt>
              <c:pt idx="25">
                <c:v>0.43764761130127938</c:v>
              </c:pt>
              <c:pt idx="26">
                <c:v>0.60590964983924178</c:v>
              </c:pt>
              <c:pt idx="27">
                <c:v>0.62658130279354263</c:v>
              </c:pt>
              <c:pt idx="28">
                <c:v>0.59077940713107469</c:v>
              </c:pt>
              <c:pt idx="29">
                <c:v>0.3931799948244446</c:v>
              </c:pt>
              <c:pt idx="30">
                <c:v>4.5984899555442812E-2</c:v>
              </c:pt>
              <c:pt idx="31">
                <c:v>-0.13900246972702399</c:v>
              </c:pt>
              <c:pt idx="32">
                <c:v>-0.20318450921817069</c:v>
              </c:pt>
              <c:pt idx="33">
                <c:v>-1.4550767866615065E-2</c:v>
              </c:pt>
              <c:pt idx="34">
                <c:v>-0.10961747436292886</c:v>
              </c:pt>
              <c:pt idx="35">
                <c:v>2.6190838164690151E-2</c:v>
              </c:pt>
              <c:pt idx="36">
                <c:v>-2.0903185535058742E-3</c:v>
              </c:pt>
              <c:pt idx="37">
                <c:v>0.26882044319274961</c:v>
              </c:pt>
              <c:pt idx="38">
                <c:v>0.12007204195588853</c:v>
              </c:pt>
              <c:pt idx="39">
                <c:v>0.29291329399716326</c:v>
              </c:pt>
              <c:pt idx="40">
                <c:v>0.17584194138405823</c:v>
              </c:pt>
              <c:pt idx="41">
                <c:v>0.54423842296892955</c:v>
              </c:pt>
              <c:pt idx="42">
                <c:v>0.64255256243747005</c:v>
              </c:pt>
              <c:pt idx="43">
                <c:v>0.80680661550407407</c:v>
              </c:pt>
              <c:pt idx="44">
                <c:v>0.78916749256090268</c:v>
              </c:pt>
              <c:pt idx="45">
                <c:v>0.96810630439165657</c:v>
              </c:pt>
              <c:pt idx="46">
                <c:v>1.0008611288258671</c:v>
              </c:pt>
              <c:pt idx="47">
                <c:v>0.79792994472654599</c:v>
              </c:pt>
              <c:pt idx="48">
                <c:v>0.6262700454400546</c:v>
              </c:pt>
              <c:pt idx="49">
                <c:v>0.69955553427184292</c:v>
              </c:pt>
              <c:pt idx="50">
                <c:v>0.97790848191957835</c:v>
              </c:pt>
              <c:pt idx="51">
                <c:v>1.1302222901301298</c:v>
              </c:pt>
              <c:pt idx="52">
                <c:v>1.2805236915384566</c:v>
              </c:pt>
              <c:pt idx="53">
                <c:v>1.3641661428543639</c:v>
              </c:pt>
              <c:pt idx="54">
                <c:v>1.2492960045559418</c:v>
              </c:pt>
              <c:pt idx="55">
                <c:v>1.2530142296087687</c:v>
              </c:pt>
              <c:pt idx="56">
                <c:v>1.2666299848387741</c:v>
              </c:pt>
              <c:pt idx="57">
                <c:v>1.3563124743707837</c:v>
              </c:pt>
              <c:pt idx="58">
                <c:v>1.3054400009117721</c:v>
              </c:pt>
              <c:pt idx="59">
                <c:v>1.1716554490839741</c:v>
              </c:pt>
              <c:pt idx="60">
                <c:v>1.0988380618072544</c:v>
              </c:pt>
              <c:pt idx="61">
                <c:v>1.0754036629447232</c:v>
              </c:pt>
              <c:pt idx="62">
                <c:v>1.2511911518361138</c:v>
              </c:pt>
              <c:pt idx="63">
                <c:v>1.2795950094891408</c:v>
              </c:pt>
              <c:pt idx="64">
                <c:v>1.227113495085133</c:v>
              </c:pt>
              <c:pt idx="65">
                <c:v>0.79730018267603653</c:v>
              </c:pt>
              <c:pt idx="66">
                <c:v>0.45614500178069467</c:v>
              </c:pt>
              <c:pt idx="67">
                <c:v>0.28823999423180752</c:v>
              </c:pt>
              <c:pt idx="68">
                <c:v>0.19325680254706892</c:v>
              </c:pt>
              <c:pt idx="69">
                <c:v>-0.14709744990151141</c:v>
              </c:pt>
              <c:pt idx="70">
                <c:v>-0.97400303120791543</c:v>
              </c:pt>
              <c:pt idx="71">
                <c:v>-1.7480534720605709</c:v>
              </c:pt>
              <c:pt idx="72">
                <c:v>-2.2803453339991977</c:v>
              </c:pt>
              <c:pt idx="73">
                <c:v>-2.6705379800859412</c:v>
              </c:pt>
              <c:pt idx="74">
                <c:v>-2.7654635408767851</c:v>
              </c:pt>
              <c:pt idx="75">
                <c:v>-2.816099514021789</c:v>
              </c:pt>
              <c:pt idx="76">
                <c:v>-2.3920400199728356</c:v>
              </c:pt>
              <c:pt idx="77">
                <c:v>-2.0110302665100352</c:v>
              </c:pt>
              <c:pt idx="78">
                <c:v>-1.5337383987039837</c:v>
              </c:pt>
              <c:pt idx="79">
                <c:v>-1.0368492088256778</c:v>
              </c:pt>
              <c:pt idx="80">
                <c:v>-0.60219395034409706</c:v>
              </c:pt>
              <c:pt idx="81">
                <c:v>-0.21980614216046962</c:v>
              </c:pt>
              <c:pt idx="82">
                <c:v>-0.27122444688065606</c:v>
              </c:pt>
              <c:pt idx="83">
                <c:v>-0.39016920407553318</c:v>
              </c:pt>
              <c:pt idx="84">
                <c:v>-0.54309812355791787</c:v>
              </c:pt>
              <c:pt idx="85">
                <c:v>-0.59703337754962627</c:v>
              </c:pt>
              <c:pt idx="86">
                <c:v>-0.47265184633640889</c:v>
              </c:pt>
              <c:pt idx="87">
                <c:v>-0.25378067482832933</c:v>
              </c:pt>
              <c:pt idx="88">
                <c:v>-3.9377708944987246E-2</c:v>
              </c:pt>
              <c:pt idx="89">
                <c:v>6.4980441559908134E-2</c:v>
              </c:pt>
              <c:pt idx="90">
                <c:v>-4.9579925382695067E-3</c:v>
              </c:pt>
              <c:pt idx="91">
                <c:v>-6.7143123070080579E-4</c:v>
              </c:pt>
              <c:pt idx="92">
                <c:v>3.5598516318333111E-3</c:v>
              </c:pt>
              <c:pt idx="93">
                <c:v>-0.20697153371468688</c:v>
              </c:pt>
              <c:pt idx="94">
                <c:v>-0.51084155755414118</c:v>
              </c:pt>
              <c:pt idx="95">
                <c:v>-1.0184404119802661</c:v>
              </c:pt>
              <c:pt idx="96">
                <c:v>-1.1726066769159684</c:v>
              </c:pt>
              <c:pt idx="97">
                <c:v>-1.3374307382509394</c:v>
              </c:pt>
              <c:pt idx="98">
                <c:v>-1.418202067561396</c:v>
              </c:pt>
              <c:pt idx="99">
                <c:v>-1.6926526712909766</c:v>
              </c:pt>
              <c:pt idx="100">
                <c:v>-1.9052968845825653</c:v>
              </c:pt>
              <c:pt idx="101">
                <c:v>-2.0659916446267252</c:v>
              </c:pt>
              <c:pt idx="102">
                <c:v>-2.2121571671902607</c:v>
              </c:pt>
              <c:pt idx="103">
                <c:v>-2.3387431801524747</c:v>
              </c:pt>
              <c:pt idx="104">
                <c:v>-2.5768058649352561</c:v>
              </c:pt>
              <c:pt idx="105">
                <c:v>-2.8396471481475487</c:v>
              </c:pt>
              <c:pt idx="106">
                <c:v>-3.3309017655708595</c:v>
              </c:pt>
              <c:pt idx="107">
                <c:v>-3.7763820842548768</c:v>
              </c:pt>
              <c:pt idx="108">
                <c:v>-4.0693864508691489</c:v>
              </c:pt>
              <c:pt idx="109">
                <c:v>-4.19928517940604</c:v>
              </c:pt>
              <c:pt idx="110">
                <c:v>-4.1483153049949362</c:v>
              </c:pt>
              <c:pt idx="111">
                <c:v>-4.0195690819597027</c:v>
              </c:pt>
              <c:pt idx="112">
                <c:v>-3.988038922366409</c:v>
              </c:pt>
              <c:pt idx="113">
                <c:v>-3.8115592484058158</c:v>
              </c:pt>
              <c:pt idx="114">
                <c:v>-3.7487915140605712</c:v>
              </c:pt>
              <c:pt idx="115">
                <c:v>-3.4406010560681546</c:v>
              </c:pt>
              <c:pt idx="116">
                <c:v>-3.6117691937339567</c:v>
              </c:pt>
              <c:pt idx="117">
                <c:v>-3.9635599974879812</c:v>
              </c:pt>
              <c:pt idx="118">
                <c:v>-4.2973628473817342</c:v>
              </c:pt>
              <c:pt idx="119">
                <c:v>-4.3827291727191033</c:v>
              </c:pt>
              <c:pt idx="120">
                <c:v>-4.3</c:v>
              </c:pt>
              <c:pt idx="121">
                <c:v>-4.2</c:v>
              </c:pt>
              <c:pt idx="122">
                <c:v>-3.9</c:v>
              </c:pt>
              <c:pt idx="123">
                <c:v>-3.6</c:v>
              </c:pt>
              <c:pt idx="124">
                <c:v>-3.2</c:v>
              </c:pt>
              <c:pt idx="125">
                <c:v>-2.9</c:v>
              </c:pt>
            </c:numLit>
          </c:val>
        </c:ser>
        <c:dLbls>
          <c:showSerName val="1"/>
        </c:dLbls>
        <c:marker val="1"/>
        <c:axId val="93692288"/>
        <c:axId val="93694208"/>
      </c:lineChart>
      <c:catAx>
        <c:axId val="93692288"/>
        <c:scaling>
          <c:orientation val="minMax"/>
        </c:scaling>
        <c:axPos val="b"/>
        <c:title>
          <c:tx>
            <c:rich>
              <a:bodyPr/>
              <a:lstStyle/>
              <a:p>
                <a:pPr>
                  <a:defRPr sz="600" b="0" i="0" u="none" strike="noStrike" baseline="0">
                    <a:solidFill>
                      <a:schemeClr val="tx2"/>
                    </a:solidFill>
                    <a:latin typeface="Arial"/>
                    <a:ea typeface="Arial"/>
                    <a:cs typeface="Arial"/>
                  </a:defRPr>
                </a:pPr>
                <a:r>
                  <a:rPr lang="pt-PT" baseline="0">
                    <a:solidFill>
                      <a:schemeClr val="tx2"/>
                    </a:solidFill>
                  </a:rPr>
                  <a:t>fonte: INE: ICIT, ICCOP, ICC e ICS. </a:t>
                </a:r>
              </a:p>
            </c:rich>
          </c:tx>
          <c:layout>
            <c:manualLayout>
              <c:xMode val="edge"/>
              <c:yMode val="edge"/>
              <c:x val="1.4970059880239521E-2"/>
              <c:y val="0.91935935427426407"/>
            </c:manualLayout>
          </c:layout>
          <c:spPr>
            <a:noFill/>
            <a:ln w="25400">
              <a:noFill/>
            </a:ln>
          </c:spPr>
        </c:title>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93694208"/>
        <c:crosses val="autoZero"/>
        <c:auto val="1"/>
        <c:lblAlgn val="ctr"/>
        <c:lblOffset val="100"/>
        <c:tickLblSkip val="1"/>
        <c:tickMarkSkip val="1"/>
      </c:catAx>
      <c:valAx>
        <c:axId val="93694208"/>
        <c:scaling>
          <c:orientation val="minMax"/>
          <c:max val="6"/>
          <c:min val="-5"/>
        </c:scaling>
        <c:axPos val="l"/>
        <c:numFmt formatCode="0" sourceLinked="0"/>
        <c:maj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93692288"/>
        <c:crosses val="autoZero"/>
        <c:crossBetween val="between"/>
        <c:majorUnit val="5"/>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chart>
  <c:spPr>
    <a:solidFill>
      <a:schemeClr val="accent6"/>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c:printSettings>
</c:chartSpace>
</file>

<file path=xl/charts/chart17.xml><?xml version="1.0" encoding="utf-8"?>
<c:chartSpace xmlns:c="http://schemas.openxmlformats.org/drawingml/2006/chart" xmlns:a="http://schemas.openxmlformats.org/drawingml/2006/main" xmlns:r="http://schemas.openxmlformats.org/officeDocument/2006/relationships">
  <c:lang val="pt-PT"/>
  <c:chart>
    <c:title>
      <c:tx>
        <c:rich>
          <a:bodyPr/>
          <a:lstStyle/>
          <a:p>
            <a:pPr algn="ct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perspetivas de evolução do emprego nos próximos 3 meses</a:t>
            </a:r>
            <a:r>
              <a:rPr lang="pt-PT" sz="800" b="0" i="0" u="none" strike="noStrike" baseline="0">
                <a:solidFill>
                  <a:schemeClr val="tx2"/>
                </a:solidFill>
                <a:latin typeface="Arial"/>
                <a:cs typeface="Arial"/>
              </a:rPr>
              <a:t> </a:t>
            </a:r>
            <a:r>
              <a:rPr lang="pt-PT" sz="700" b="0" i="0" u="none" strike="noStrike" baseline="0">
                <a:solidFill>
                  <a:schemeClr val="tx2"/>
                </a:solidFill>
                <a:latin typeface="Arial"/>
                <a:cs typeface="Arial"/>
              </a:rPr>
              <a:t>(sre/mm3m)</a:t>
            </a:r>
          </a:p>
        </c:rich>
      </c:tx>
      <c:layout>
        <c:manualLayout>
          <c:xMode val="edge"/>
          <c:yMode val="edge"/>
          <c:x val="0.10682523734978262"/>
          <c:y val="5.4945054945054984E-3"/>
        </c:manualLayout>
      </c:layout>
      <c:spPr>
        <a:noFill/>
        <a:ln w="25400">
          <a:noFill/>
        </a:ln>
      </c:spPr>
    </c:title>
    <c:plotArea>
      <c:layout>
        <c:manualLayout>
          <c:layoutTarget val="inner"/>
          <c:xMode val="edge"/>
          <c:yMode val="edge"/>
          <c:x val="8.3086173796500948E-2"/>
          <c:y val="0.20329670329670341"/>
          <c:w val="0.90504582171188463"/>
          <c:h val="0.51648351648351665"/>
        </c:manualLayout>
      </c:layout>
      <c:lineChart>
        <c:grouping val="standard"/>
        <c:ser>
          <c:idx val="0"/>
          <c:order val="0"/>
          <c:tx>
            <c:v>1ºTrim.</c:v>
          </c:tx>
          <c:spPr>
            <a:ln w="25400">
              <a:solidFill>
                <a:srgbClr val="808080"/>
              </a:solidFill>
              <a:prstDash val="solid"/>
            </a:ln>
          </c:spPr>
          <c:marker>
            <c:symbol val="none"/>
          </c:marker>
          <c:dLbls>
            <c:dLbl>
              <c:idx val="8"/>
              <c:layout>
                <c:manualLayout>
                  <c:x val="0.33925652468515632"/>
                  <c:y val="0.15131608548931913"/>
                </c:manualLayout>
              </c:layout>
              <c:tx>
                <c:rich>
                  <a:bodyPr/>
                  <a:lstStyle/>
                  <a:p>
                    <a:pPr>
                      <a:defRPr sz="800" b="0" i="0" u="none" strike="noStrike" baseline="0">
                        <a:solidFill>
                          <a:srgbClr val="000000"/>
                        </a:solidFill>
                        <a:latin typeface="Arial"/>
                        <a:ea typeface="Arial"/>
                        <a:cs typeface="Arial"/>
                      </a:defRPr>
                    </a:pPr>
                    <a:r>
                      <a:rPr lang="pt-PT" sz="700" b="1" i="0" u="none" strike="noStrike" baseline="0">
                        <a:solidFill>
                          <a:srgbClr val="333333"/>
                        </a:solidFill>
                        <a:latin typeface="Arial"/>
                        <a:cs typeface="Arial"/>
                      </a:rPr>
                      <a:t>indústria</a:t>
                    </a:r>
                    <a:r>
                      <a:rPr lang="pt-PT" sz="700" b="1" i="0" u="none" strike="noStrike" baseline="0">
                        <a:solidFill>
                          <a:srgbClr val="008000"/>
                        </a:solidFill>
                        <a:latin typeface="Arial"/>
                        <a:cs typeface="Arial"/>
                      </a:rPr>
                      <a:t> </a:t>
                    </a:r>
                  </a:p>
                </c:rich>
              </c:tx>
              <c:spPr>
                <a:noFill/>
                <a:ln w="25400">
                  <a:noFill/>
                </a:ln>
              </c:spPr>
              <c:dLblPos val="r"/>
            </c:dLbl>
            <c:delete val="1"/>
          </c:dLbls>
          <c:cat>
            <c:strLit>
              <c:ptCount val="126"/>
              <c:pt idx="0">
                <c:v>jan.03</c:v>
              </c:pt>
              <c:pt idx="6">
                <c:v>jul.03</c:v>
              </c:pt>
              <c:pt idx="12">
                <c:v>jan.04</c:v>
              </c:pt>
              <c:pt idx="18">
                <c:v>jul.04</c:v>
              </c:pt>
              <c:pt idx="24">
                <c:v>jan.05</c:v>
              </c:pt>
              <c:pt idx="30">
                <c:v>jul.05</c:v>
              </c:pt>
              <c:pt idx="36">
                <c:v>jan.06</c:v>
              </c:pt>
              <c:pt idx="42">
                <c:v>jul.06</c:v>
              </c:pt>
              <c:pt idx="48">
                <c:v>jan.07</c:v>
              </c:pt>
              <c:pt idx="54">
                <c:v>jul.07</c:v>
              </c:pt>
              <c:pt idx="60">
                <c:v>jan.08</c:v>
              </c:pt>
              <c:pt idx="66">
                <c:v>jul.08</c:v>
              </c:pt>
              <c:pt idx="72">
                <c:v>jan.09</c:v>
              </c:pt>
              <c:pt idx="78">
                <c:v>jul.09</c:v>
              </c:pt>
              <c:pt idx="84">
                <c:v>jan.10</c:v>
              </c:pt>
              <c:pt idx="90">
                <c:v>jul.10</c:v>
              </c:pt>
              <c:pt idx="96">
                <c:v>jan.11</c:v>
              </c:pt>
              <c:pt idx="102">
                <c:v>jul.11</c:v>
              </c:pt>
              <c:pt idx="108">
                <c:v>jan.12</c:v>
              </c:pt>
              <c:pt idx="114">
                <c:v>jul.12</c:v>
              </c:pt>
              <c:pt idx="120">
                <c:v>jan. 13</c:v>
              </c:pt>
            </c:strLit>
          </c:cat>
          <c:val>
            <c:numLit>
              <c:formatCode>General</c:formatCode>
              <c:ptCount val="126"/>
              <c:pt idx="0">
                <c:v>0</c:v>
              </c:pt>
              <c:pt idx="1">
                <c:v>0</c:v>
              </c:pt>
              <c:pt idx="2">
                <c:v>-12.036239894658356</c:v>
              </c:pt>
              <c:pt idx="3">
                <c:v>-13.702906561325022</c:v>
              </c:pt>
              <c:pt idx="4">
                <c:v>-14.369573227991674</c:v>
              </c:pt>
              <c:pt idx="5">
                <c:v>-13.369573227991674</c:v>
              </c:pt>
              <c:pt idx="6">
                <c:v>-12.036239894658356</c:v>
              </c:pt>
              <c:pt idx="7">
                <c:v>-12.369573227991674</c:v>
              </c:pt>
              <c:pt idx="8">
                <c:v>-12.369573227991674</c:v>
              </c:pt>
              <c:pt idx="9">
                <c:v>-12.036239894658356</c:v>
              </c:pt>
              <c:pt idx="10">
                <c:v>-12.702906561325022</c:v>
              </c:pt>
              <c:pt idx="11">
                <c:v>-12.702906561325022</c:v>
              </c:pt>
              <c:pt idx="12">
                <c:v>-13.036239894658356</c:v>
              </c:pt>
              <c:pt idx="13">
                <c:v>-11.369573227991674</c:v>
              </c:pt>
              <c:pt idx="14">
                <c:v>-11.369573227991674</c:v>
              </c:pt>
              <c:pt idx="15">
                <c:v>-11.036239894658356</c:v>
              </c:pt>
              <c:pt idx="16">
                <c:v>-11.036239894658356</c:v>
              </c:pt>
              <c:pt idx="17">
                <c:v>-11.036239894658356</c:v>
              </c:pt>
              <c:pt idx="18">
                <c:v>-11.702906561325022</c:v>
              </c:pt>
              <c:pt idx="19">
                <c:v>-12.036239894658356</c:v>
              </c:pt>
              <c:pt idx="20">
                <c:v>-12.702906561325022</c:v>
              </c:pt>
              <c:pt idx="21">
                <c:v>-13.369573227991674</c:v>
              </c:pt>
              <c:pt idx="22">
                <c:v>-13.369573227991674</c:v>
              </c:pt>
              <c:pt idx="23">
                <c:v>-13.036239894658356</c:v>
              </c:pt>
              <c:pt idx="24">
                <c:v>-10.702906561325022</c:v>
              </c:pt>
              <c:pt idx="25">
                <c:v>-12.036239894658356</c:v>
              </c:pt>
              <c:pt idx="26">
                <c:v>-12.036239894658356</c:v>
              </c:pt>
              <c:pt idx="27">
                <c:v>-13.369573227991674</c:v>
              </c:pt>
              <c:pt idx="28">
                <c:v>-11.369573227991674</c:v>
              </c:pt>
              <c:pt idx="29">
                <c:v>-11.369573227991674</c:v>
              </c:pt>
              <c:pt idx="30">
                <c:v>-11.036239894658356</c:v>
              </c:pt>
              <c:pt idx="31">
                <c:v>-11.369573227991674</c:v>
              </c:pt>
              <c:pt idx="32">
                <c:v>-12.036239894658356</c:v>
              </c:pt>
              <c:pt idx="33">
                <c:v>-12.036239894658356</c:v>
              </c:pt>
              <c:pt idx="34">
                <c:v>-12.702906561325022</c:v>
              </c:pt>
              <c:pt idx="35">
                <c:v>-12.369573227991674</c:v>
              </c:pt>
              <c:pt idx="36">
                <c:v>-13.702906561325022</c:v>
              </c:pt>
              <c:pt idx="37">
                <c:v>-12.702906561325022</c:v>
              </c:pt>
              <c:pt idx="38">
                <c:v>-10.369573227991674</c:v>
              </c:pt>
              <c:pt idx="39">
                <c:v>-8.7029065613250047</c:v>
              </c:pt>
              <c:pt idx="40">
                <c:v>-8.0362398946583546</c:v>
              </c:pt>
              <c:pt idx="41">
                <c:v>-6.03623989465836</c:v>
              </c:pt>
              <c:pt idx="42">
                <c:v>-3.7029065613250012</c:v>
              </c:pt>
              <c:pt idx="43">
                <c:v>-2.3695732279916681</c:v>
              </c:pt>
              <c:pt idx="44">
                <c:v>-3.7029065613250012</c:v>
              </c:pt>
              <c:pt idx="45">
                <c:v>-5.3695732279916664</c:v>
              </c:pt>
              <c:pt idx="46">
                <c:v>-5.3695732279916664</c:v>
              </c:pt>
              <c:pt idx="47">
                <c:v>-6.3695732279916664</c:v>
              </c:pt>
              <c:pt idx="48">
                <c:v>-5.3695732279916664</c:v>
              </c:pt>
              <c:pt idx="49">
                <c:v>-6.03623989465836</c:v>
              </c:pt>
              <c:pt idx="50">
                <c:v>-4.7029065613249772</c:v>
              </c:pt>
              <c:pt idx="51">
                <c:v>-3.7029065613250012</c:v>
              </c:pt>
              <c:pt idx="52">
                <c:v>-3.0362398946583333</c:v>
              </c:pt>
              <c:pt idx="53">
                <c:v>-1.7029065613250001</c:v>
              </c:pt>
              <c:pt idx="54">
                <c:v>-2.0362398946583333</c:v>
              </c:pt>
              <c:pt idx="55">
                <c:v>-2.3695732279916681</c:v>
              </c:pt>
              <c:pt idx="56">
                <c:v>-2.7029065613250012</c:v>
              </c:pt>
              <c:pt idx="57">
                <c:v>-2.7029065613250012</c:v>
              </c:pt>
              <c:pt idx="58">
                <c:v>-3.3695732279916681</c:v>
              </c:pt>
              <c:pt idx="59">
                <c:v>-2.7029065613250012</c:v>
              </c:pt>
              <c:pt idx="60">
                <c:v>-3.0362398946583333</c:v>
              </c:pt>
              <c:pt idx="61">
                <c:v>-2.3695732279916681</c:v>
              </c:pt>
              <c:pt idx="62">
                <c:v>-3.7029065613250012</c:v>
              </c:pt>
              <c:pt idx="63">
                <c:v>-2.0362398946583333</c:v>
              </c:pt>
              <c:pt idx="64">
                <c:v>-1.7029065613250001</c:v>
              </c:pt>
              <c:pt idx="65">
                <c:v>-2.3695732279916681</c:v>
              </c:pt>
              <c:pt idx="66">
                <c:v>-5.03623989465836</c:v>
              </c:pt>
              <c:pt idx="67">
                <c:v>-6.03623989465836</c:v>
              </c:pt>
              <c:pt idx="68">
                <c:v>-7.7029065613249772</c:v>
              </c:pt>
              <c:pt idx="69">
                <c:v>-11.036239894658356</c:v>
              </c:pt>
              <c:pt idx="70">
                <c:v>-17.036239894658326</c:v>
              </c:pt>
              <c:pt idx="71">
                <c:v>-22.369573227991662</c:v>
              </c:pt>
              <c:pt idx="72">
                <c:v>-23.702906561324891</c:v>
              </c:pt>
              <c:pt idx="73">
                <c:v>-22.702906561324891</c:v>
              </c:pt>
              <c:pt idx="74">
                <c:v>-21.369573227991662</c:v>
              </c:pt>
              <c:pt idx="75">
                <c:v>-20.369573227991662</c:v>
              </c:pt>
              <c:pt idx="76">
                <c:v>-18.466506069238889</c:v>
              </c:pt>
              <c:pt idx="77">
                <c:v>-15.813354880019444</c:v>
              </c:pt>
              <c:pt idx="78">
                <c:v>-14.613226629533335</c:v>
              </c:pt>
              <c:pt idx="79">
                <c:v>-13.611710894066666</c:v>
              </c:pt>
              <c:pt idx="80">
                <c:v>-12.258621154166667</c:v>
              </c:pt>
              <c:pt idx="81">
                <c:v>-10.5970439097</c:v>
              </c:pt>
              <c:pt idx="82">
                <c:v>-8.6671401817999989</c:v>
              </c:pt>
              <c:pt idx="83">
                <c:v>-8.5938224071666678</c:v>
              </c:pt>
              <c:pt idx="84">
                <c:v>-8.3064344963667498</c:v>
              </c:pt>
              <c:pt idx="85">
                <c:v>-8.3235405485333747</c:v>
              </c:pt>
              <c:pt idx="86">
                <c:v>-6.3326816739000007</c:v>
              </c:pt>
              <c:pt idx="87">
                <c:v>-6.2949212096999743</c:v>
              </c:pt>
              <c:pt idx="88">
                <c:v>-6.2755273095333424</c:v>
              </c:pt>
              <c:pt idx="89">
                <c:v>-6.5103645946333524</c:v>
              </c:pt>
              <c:pt idx="90">
                <c:v>-5.1938232901000001</c:v>
              </c:pt>
              <c:pt idx="91">
                <c:v>-4.7873935623000001</c:v>
              </c:pt>
              <c:pt idx="92">
                <c:v>-4.0098833972666714</c:v>
              </c:pt>
              <c:pt idx="93">
                <c:v>-5.0275974541333328</c:v>
              </c:pt>
              <c:pt idx="94">
                <c:v>-4.3700699850333793</c:v>
              </c:pt>
              <c:pt idx="95">
                <c:v>-5.5547231414666713</c:v>
              </c:pt>
              <c:pt idx="96">
                <c:v>-4.6521763955999855</c:v>
              </c:pt>
              <c:pt idx="97">
                <c:v>-5.2662678532666733</c:v>
              </c:pt>
              <c:pt idx="98">
                <c:v>-5.1724659387666669</c:v>
              </c:pt>
              <c:pt idx="99">
                <c:v>-4.4171584549666694</c:v>
              </c:pt>
              <c:pt idx="100">
                <c:v>-3.2837325110333495</c:v>
              </c:pt>
              <c:pt idx="101">
                <c:v>-3.0329619842666578</c:v>
              </c:pt>
              <c:pt idx="102">
                <c:v>-5.3356642926000024</c:v>
              </c:pt>
              <c:pt idx="103">
                <c:v>-7.0659976844666694</c:v>
              </c:pt>
              <c:pt idx="104">
                <c:v>-8.3537023571333879</c:v>
              </c:pt>
              <c:pt idx="105">
                <c:v>-9.0961019475000011</c:v>
              </c:pt>
              <c:pt idx="106">
                <c:v>-11.184360892333331</c:v>
              </c:pt>
              <c:pt idx="107">
                <c:v>-12.811830500766712</c:v>
              </c:pt>
              <c:pt idx="108">
                <c:v>-13.8</c:v>
              </c:pt>
              <c:pt idx="109">
                <c:v>-14.2</c:v>
              </c:pt>
              <c:pt idx="110">
                <c:v>-14.7</c:v>
              </c:pt>
              <c:pt idx="111">
                <c:v>-14.2</c:v>
              </c:pt>
              <c:pt idx="112">
                <c:v>-13.4</c:v>
              </c:pt>
              <c:pt idx="113">
                <c:v>-12.5</c:v>
              </c:pt>
              <c:pt idx="114">
                <c:v>-12.7</c:v>
              </c:pt>
              <c:pt idx="115">
                <c:v>-12.6</c:v>
              </c:pt>
              <c:pt idx="116">
                <c:v>-12.8</c:v>
              </c:pt>
              <c:pt idx="117">
                <c:v>-14.2</c:v>
              </c:pt>
              <c:pt idx="118">
                <c:v>-15.8</c:v>
              </c:pt>
              <c:pt idx="119">
                <c:v>-17.100000000000001</c:v>
              </c:pt>
              <c:pt idx="120">
                <c:v>-15.9</c:v>
              </c:pt>
              <c:pt idx="121">
                <c:v>-14.4</c:v>
              </c:pt>
              <c:pt idx="122">
                <c:v>-12.7</c:v>
              </c:pt>
              <c:pt idx="123">
                <c:v>-11.7</c:v>
              </c:pt>
              <c:pt idx="124">
                <c:v>-11.2</c:v>
              </c:pt>
              <c:pt idx="125">
                <c:v>-10</c:v>
              </c:pt>
            </c:numLit>
          </c:val>
        </c:ser>
        <c:ser>
          <c:idx val="1"/>
          <c:order val="1"/>
          <c:tx>
            <c:v>2ºTrim.</c:v>
          </c:tx>
          <c:spPr>
            <a:ln w="25400">
              <a:solidFill>
                <a:schemeClr val="tx2"/>
              </a:solidFill>
              <a:prstDash val="solid"/>
            </a:ln>
          </c:spPr>
          <c:marker>
            <c:symbol val="none"/>
          </c:marker>
          <c:dLbls>
            <c:dLbl>
              <c:idx val="3"/>
              <c:layout>
                <c:manualLayout>
                  <c:x val="4.7175557061301986E-3"/>
                  <c:y val="-1.8641515964350801E-2"/>
                </c:manualLayout>
              </c:layout>
              <c:tx>
                <c:rich>
                  <a:bodyPr/>
                  <a:lstStyle/>
                  <a:p>
                    <a:pPr>
                      <a:defRPr sz="700" b="1" i="0" u="none" strike="noStrike" baseline="0">
                        <a:solidFill>
                          <a:schemeClr val="tx2"/>
                        </a:solidFill>
                        <a:latin typeface="Arial"/>
                        <a:ea typeface="Arial"/>
                        <a:cs typeface="Arial"/>
                      </a:defRPr>
                    </a:pPr>
                    <a:r>
                      <a:rPr lang="pt-PT" baseline="0">
                        <a:solidFill>
                          <a:schemeClr val="tx2"/>
                        </a:solidFill>
                      </a:rPr>
                      <a:t>c</a:t>
                    </a:r>
                    <a:r>
                      <a:rPr lang="pt-PT"/>
                      <a:t>onstrução</a:t>
                    </a:r>
                  </a:p>
                </c:rich>
              </c:tx>
              <c:spPr>
                <a:noFill/>
                <a:ln w="25400">
                  <a:noFill/>
                </a:ln>
              </c:spPr>
              <c:dLblPos val="r"/>
            </c:dLbl>
            <c:delete val="1"/>
            <c:txPr>
              <a:bodyPr/>
              <a:lstStyle/>
              <a:p>
                <a:pPr>
                  <a:defRPr baseline="0">
                    <a:solidFill>
                      <a:schemeClr val="tx2"/>
                    </a:solidFill>
                  </a:defRPr>
                </a:pPr>
                <a:endParaRPr lang="pt-PT"/>
              </a:p>
            </c:txPr>
          </c:dLbls>
          <c:cat>
            <c:strLit>
              <c:ptCount val="126"/>
              <c:pt idx="0">
                <c:v>jan.03</c:v>
              </c:pt>
              <c:pt idx="6">
                <c:v>jul.03</c:v>
              </c:pt>
              <c:pt idx="12">
                <c:v>jan.04</c:v>
              </c:pt>
              <c:pt idx="18">
                <c:v>jul.04</c:v>
              </c:pt>
              <c:pt idx="24">
                <c:v>jan.05</c:v>
              </c:pt>
              <c:pt idx="30">
                <c:v>jul.05</c:v>
              </c:pt>
              <c:pt idx="36">
                <c:v>jan.06</c:v>
              </c:pt>
              <c:pt idx="42">
                <c:v>jul.06</c:v>
              </c:pt>
              <c:pt idx="48">
                <c:v>jan.07</c:v>
              </c:pt>
              <c:pt idx="54">
                <c:v>jul.07</c:v>
              </c:pt>
              <c:pt idx="60">
                <c:v>jan.08</c:v>
              </c:pt>
              <c:pt idx="66">
                <c:v>jul.08</c:v>
              </c:pt>
              <c:pt idx="72">
                <c:v>jan.09</c:v>
              </c:pt>
              <c:pt idx="78">
                <c:v>jul.09</c:v>
              </c:pt>
              <c:pt idx="84">
                <c:v>jan.10</c:v>
              </c:pt>
              <c:pt idx="90">
                <c:v>jul.10</c:v>
              </c:pt>
              <c:pt idx="96">
                <c:v>jan.11</c:v>
              </c:pt>
              <c:pt idx="102">
                <c:v>jul.11</c:v>
              </c:pt>
              <c:pt idx="108">
                <c:v>jan.12</c:v>
              </c:pt>
              <c:pt idx="114">
                <c:v>jul.12</c:v>
              </c:pt>
              <c:pt idx="120">
                <c:v>jan. 13</c:v>
              </c:pt>
            </c:strLit>
          </c:cat>
          <c:val>
            <c:numLit>
              <c:formatCode>General</c:formatCode>
              <c:ptCount val="126"/>
              <c:pt idx="0">
                <c:v>-33.343013333629067</c:v>
              </c:pt>
              <c:pt idx="1">
                <c:v>-30.880735179325459</c:v>
              </c:pt>
              <c:pt idx="2">
                <c:v>-31.770505023269475</c:v>
              </c:pt>
              <c:pt idx="3">
                <c:v>-29.637622328534544</c:v>
              </c:pt>
              <c:pt idx="4">
                <c:v>-28.629543155846328</c:v>
              </c:pt>
              <c:pt idx="5">
                <c:v>-29.03703962088699</c:v>
              </c:pt>
              <c:pt idx="6">
                <c:v>-27.765673931843011</c:v>
              </c:pt>
              <c:pt idx="7">
                <c:v>-27.212763458411047</c:v>
              </c:pt>
              <c:pt idx="8">
                <c:v>-25.078817393296731</c:v>
              </c:pt>
              <c:pt idx="9">
                <c:v>-23.132740665618133</c:v>
              </c:pt>
              <c:pt idx="10">
                <c:v>-21.419018461499927</c:v>
              </c:pt>
              <c:pt idx="11">
                <c:v>-20.57514730510912</c:v>
              </c:pt>
              <c:pt idx="12">
                <c:v>-19.840336301766513</c:v>
              </c:pt>
              <c:pt idx="13">
                <c:v>-18.952127247277485</c:v>
              </c:pt>
              <c:pt idx="14">
                <c:v>-17.666122995820587</c:v>
              </c:pt>
              <c:pt idx="15">
                <c:v>-17.846922557752592</c:v>
              </c:pt>
              <c:pt idx="16">
                <c:v>-17.288416561572895</c:v>
              </c:pt>
              <c:pt idx="17">
                <c:v>-16.094525225664615</c:v>
              </c:pt>
              <c:pt idx="18">
                <c:v>-15.960467016117876</c:v>
              </c:pt>
              <c:pt idx="19">
                <c:v>-15.421288907330768</c:v>
              </c:pt>
              <c:pt idx="20">
                <c:v>-15.735955364723385</c:v>
              </c:pt>
              <c:pt idx="21">
                <c:v>-16.252919955626787</c:v>
              </c:pt>
              <c:pt idx="22">
                <c:v>-16.868156365901307</c:v>
              </c:pt>
              <c:pt idx="23">
                <c:v>-16.305245436322682</c:v>
              </c:pt>
              <c:pt idx="24">
                <c:v>-14.279836229154023</c:v>
              </c:pt>
              <c:pt idx="25">
                <c:v>-14.709832902797567</c:v>
              </c:pt>
              <c:pt idx="26">
                <c:v>-15.238590585146639</c:v>
              </c:pt>
              <c:pt idx="27">
                <c:v>-14.832191290154659</c:v>
              </c:pt>
              <c:pt idx="28">
                <c:v>-14.529031412386352</c:v>
              </c:pt>
              <c:pt idx="29">
                <c:v>-14.587898516829156</c:v>
              </c:pt>
              <c:pt idx="30">
                <c:v>-14.10798276858867</c:v>
              </c:pt>
              <c:pt idx="31">
                <c:v>-14.205486604963761</c:v>
              </c:pt>
              <c:pt idx="32">
                <c:v>-15.264352242282408</c:v>
              </c:pt>
              <c:pt idx="33">
                <c:v>-15.627578690018618</c:v>
              </c:pt>
              <c:pt idx="34">
                <c:v>-17.46603539685978</c:v>
              </c:pt>
              <c:pt idx="35">
                <c:v>-17.790144067935078</c:v>
              </c:pt>
              <c:pt idx="36">
                <c:v>-20.421600977593489</c:v>
              </c:pt>
              <c:pt idx="37">
                <c:v>-18.046798726523189</c:v>
              </c:pt>
              <c:pt idx="38">
                <c:v>-18.948278427965253</c:v>
              </c:pt>
              <c:pt idx="39">
                <c:v>-19.149534680387589</c:v>
              </c:pt>
              <c:pt idx="40">
                <c:v>-22.157547791067856</c:v>
              </c:pt>
              <c:pt idx="41">
                <c:v>-21.936915823944595</c:v>
              </c:pt>
              <c:pt idx="42">
                <c:v>-21.982857383262729</c:v>
              </c:pt>
              <c:pt idx="43">
                <c:v>-21.622344186315463</c:v>
              </c:pt>
              <c:pt idx="44">
                <c:v>-21.330365496573531</c:v>
              </c:pt>
              <c:pt idx="45">
                <c:v>-21.326475907738921</c:v>
              </c:pt>
              <c:pt idx="46">
                <c:v>-19.126625622630495</c:v>
              </c:pt>
              <c:pt idx="47">
                <c:v>-18.05761189739005</c:v>
              </c:pt>
              <c:pt idx="48">
                <c:v>-15.182078183142798</c:v>
              </c:pt>
              <c:pt idx="49">
                <c:v>-14.680924487452968</c:v>
              </c:pt>
              <c:pt idx="50">
                <c:v>-12.556195947108527</c:v>
              </c:pt>
              <c:pt idx="51">
                <c:v>-12.403711251964566</c:v>
              </c:pt>
              <c:pt idx="52">
                <c:v>-11.752775793471383</c:v>
              </c:pt>
              <c:pt idx="53">
                <c:v>-13.670197811855553</c:v>
              </c:pt>
              <c:pt idx="54">
                <c:v>-13.987338760827768</c:v>
              </c:pt>
              <c:pt idx="55">
                <c:v>-12.681844703244275</c:v>
              </c:pt>
              <c:pt idx="56">
                <c:v>-11.138981490474393</c:v>
              </c:pt>
              <c:pt idx="57">
                <c:v>-10.234558720341976</c:v>
              </c:pt>
              <c:pt idx="58">
                <c:v>-13.851911616247987</c:v>
              </c:pt>
              <c:pt idx="59">
                <c:v>-13.315011386501004</c:v>
              </c:pt>
              <c:pt idx="60">
                <c:v>-12.266550398148754</c:v>
              </c:pt>
              <c:pt idx="61">
                <c:v>-8.1798264292433256</c:v>
              </c:pt>
              <c:pt idx="62">
                <c:v>-7.6559135890396872</c:v>
              </c:pt>
              <c:pt idx="63">
                <c:v>-7.9329562219468475</c:v>
              </c:pt>
              <c:pt idx="64">
                <c:v>-9.1923826413612222</c:v>
              </c:pt>
              <c:pt idx="65">
                <c:v>-9.9974533560757148</c:v>
              </c:pt>
              <c:pt idx="66">
                <c:v>-11.259562671607025</c:v>
              </c:pt>
              <c:pt idx="67">
                <c:v>-12.389061843695004</c:v>
              </c:pt>
              <c:pt idx="68">
                <c:v>-13.437421160271091</c:v>
              </c:pt>
              <c:pt idx="69">
                <c:v>-14.075907437208011</c:v>
              </c:pt>
              <c:pt idx="70">
                <c:v>-15.51455202881465</c:v>
              </c:pt>
              <c:pt idx="71">
                <c:v>-17.600020648528329</c:v>
              </c:pt>
              <c:pt idx="72">
                <c:v>-20.729132378580132</c:v>
              </c:pt>
              <c:pt idx="73">
                <c:v>-21.78787884402643</c:v>
              </c:pt>
              <c:pt idx="74">
                <c:v>-23.128707591472889</c:v>
              </c:pt>
              <c:pt idx="75">
                <c:v>-24.697195318996812</c:v>
              </c:pt>
              <c:pt idx="76">
                <c:v>-22.665274850139589</c:v>
              </c:pt>
              <c:pt idx="77">
                <c:v>-20.10905782296873</c:v>
              </c:pt>
              <c:pt idx="78">
                <c:v>-17.687400672995203</c:v>
              </c:pt>
              <c:pt idx="79">
                <c:v>-17.707013816494925</c:v>
              </c:pt>
              <c:pt idx="80">
                <c:v>-18.312500699779083</c:v>
              </c:pt>
              <c:pt idx="81">
                <c:v>-17.937351239842233</c:v>
              </c:pt>
              <c:pt idx="82">
                <c:v>-19.226537498541052</c:v>
              </c:pt>
              <c:pt idx="83">
                <c:v>-20.022110933148724</c:v>
              </c:pt>
              <c:pt idx="84">
                <c:v>-21.289057868933178</c:v>
              </c:pt>
              <c:pt idx="85">
                <c:v>-22.749350214282785</c:v>
              </c:pt>
              <c:pt idx="86">
                <c:v>-23.036049836152689</c:v>
              </c:pt>
              <c:pt idx="87">
                <c:v>-21.225825517430724</c:v>
              </c:pt>
              <c:pt idx="88">
                <c:v>-20.598387363882193</c:v>
              </c:pt>
              <c:pt idx="89">
                <c:v>-22.124867472565999</c:v>
              </c:pt>
              <c:pt idx="90">
                <c:v>-24.246998198593175</c:v>
              </c:pt>
              <c:pt idx="91">
                <c:v>-27.133333307720989</c:v>
              </c:pt>
              <c:pt idx="92">
                <c:v>-27.06783606180969</c:v>
              </c:pt>
              <c:pt idx="93">
                <c:v>-29.827177493689344</c:v>
              </c:pt>
              <c:pt idx="94">
                <c:v>-28.980504300280487</c:v>
              </c:pt>
              <c:pt idx="95">
                <c:v>-30.242666887145447</c:v>
              </c:pt>
              <c:pt idx="96">
                <c:v>-29.199465260200331</c:v>
              </c:pt>
              <c:pt idx="97">
                <c:v>-31.338909335593456</c:v>
              </c:pt>
              <c:pt idx="98">
                <c:v>-33.601821486967985</c:v>
              </c:pt>
              <c:pt idx="99">
                <c:v>-37.998223959134066</c:v>
              </c:pt>
              <c:pt idx="100">
                <c:v>-40.252410199211305</c:v>
              </c:pt>
              <c:pt idx="101">
                <c:v>-42.659489574479906</c:v>
              </c:pt>
              <c:pt idx="102">
                <c:v>-43.130855757977251</c:v>
              </c:pt>
              <c:pt idx="103">
                <c:v>-45.558728290918459</c:v>
              </c:pt>
              <c:pt idx="104">
                <c:v>-48.002480205342493</c:v>
              </c:pt>
              <c:pt idx="105">
                <c:v>-49.813535368233055</c:v>
              </c:pt>
              <c:pt idx="106">
                <c:v>-51.867421378813724</c:v>
              </c:pt>
              <c:pt idx="107">
                <c:v>-52.342071248630837</c:v>
              </c:pt>
              <c:pt idx="108">
                <c:v>-54.729267160188506</c:v>
              </c:pt>
              <c:pt idx="109">
                <c:v>-55.557737962300145</c:v>
              </c:pt>
              <c:pt idx="110">
                <c:v>-56.801230418216576</c:v>
              </c:pt>
              <c:pt idx="111">
                <c:v>-56.985208057544149</c:v>
              </c:pt>
              <c:pt idx="112">
                <c:v>-58.050445362654905</c:v>
              </c:pt>
              <c:pt idx="113">
                <c:v>-58.587803309055026</c:v>
              </c:pt>
              <c:pt idx="114">
                <c:v>-58.9</c:v>
              </c:pt>
              <c:pt idx="115">
                <c:v>-57</c:v>
              </c:pt>
              <c:pt idx="116">
                <c:v>-57.6</c:v>
              </c:pt>
              <c:pt idx="117">
                <c:v>-58</c:v>
              </c:pt>
              <c:pt idx="118">
                <c:v>-58.6</c:v>
              </c:pt>
              <c:pt idx="119">
                <c:v>-55.5</c:v>
              </c:pt>
              <c:pt idx="120">
                <c:v>-53.2</c:v>
              </c:pt>
              <c:pt idx="121">
                <c:v>-51</c:v>
              </c:pt>
              <c:pt idx="122">
                <c:v>-50.9</c:v>
              </c:pt>
              <c:pt idx="123">
                <c:v>-49</c:v>
              </c:pt>
              <c:pt idx="124">
                <c:v>-47.9</c:v>
              </c:pt>
              <c:pt idx="125">
                <c:v>-46.5</c:v>
              </c:pt>
            </c:numLit>
          </c:val>
        </c:ser>
        <c:ser>
          <c:idx val="2"/>
          <c:order val="2"/>
          <c:tx>
            <c:v>3ºTrim.</c:v>
          </c:tx>
          <c:spPr>
            <a:ln w="38100">
              <a:solidFill>
                <a:schemeClr val="accent2"/>
              </a:solidFill>
              <a:prstDash val="solid"/>
            </a:ln>
          </c:spPr>
          <c:marker>
            <c:symbol val="none"/>
          </c:marker>
          <c:dLbls>
            <c:dLbl>
              <c:idx val="21"/>
              <c:layout>
                <c:manualLayout>
                  <c:x val="-0.16555776225301067"/>
                  <c:y val="-0.12202820801246"/>
                </c:manualLayout>
              </c:layout>
              <c:tx>
                <c:rich>
                  <a:bodyPr/>
                  <a:lstStyle/>
                  <a:p>
                    <a:pPr>
                      <a:defRPr sz="700" b="1" i="0" u="none" strike="noStrike" baseline="0">
                        <a:solidFill>
                          <a:schemeClr val="accent6"/>
                        </a:solidFill>
                        <a:latin typeface="Arial"/>
                        <a:ea typeface="Arial"/>
                        <a:cs typeface="Arial"/>
                      </a:defRPr>
                    </a:pPr>
                    <a:r>
                      <a:rPr lang="pt-PT" baseline="0">
                        <a:solidFill>
                          <a:schemeClr val="accent6"/>
                        </a:solidFill>
                      </a:rPr>
                      <a:t>c</a:t>
                    </a:r>
                    <a:r>
                      <a:rPr lang="pt-PT"/>
                      <a:t>omércio</a:t>
                    </a:r>
                  </a:p>
                </c:rich>
              </c:tx>
              <c:spPr>
                <a:noFill/>
                <a:ln w="25400">
                  <a:noFill/>
                </a:ln>
              </c:spPr>
              <c:dLblPos val="r"/>
            </c:dLbl>
            <c:delete val="1"/>
            <c:txPr>
              <a:bodyPr/>
              <a:lstStyle/>
              <a:p>
                <a:pPr>
                  <a:defRPr baseline="0">
                    <a:solidFill>
                      <a:schemeClr val="accent6"/>
                    </a:solidFill>
                  </a:defRPr>
                </a:pPr>
                <a:endParaRPr lang="pt-PT"/>
              </a:p>
            </c:txPr>
          </c:dLbls>
          <c:cat>
            <c:strLit>
              <c:ptCount val="126"/>
              <c:pt idx="0">
                <c:v>jan.03</c:v>
              </c:pt>
              <c:pt idx="6">
                <c:v>jul.03</c:v>
              </c:pt>
              <c:pt idx="12">
                <c:v>jan.04</c:v>
              </c:pt>
              <c:pt idx="18">
                <c:v>jul.04</c:v>
              </c:pt>
              <c:pt idx="24">
                <c:v>jan.05</c:v>
              </c:pt>
              <c:pt idx="30">
                <c:v>jul.05</c:v>
              </c:pt>
              <c:pt idx="36">
                <c:v>jan.06</c:v>
              </c:pt>
              <c:pt idx="42">
                <c:v>jul.06</c:v>
              </c:pt>
              <c:pt idx="48">
                <c:v>jan.07</c:v>
              </c:pt>
              <c:pt idx="54">
                <c:v>jul.07</c:v>
              </c:pt>
              <c:pt idx="60">
                <c:v>jan.08</c:v>
              </c:pt>
              <c:pt idx="66">
                <c:v>jul.08</c:v>
              </c:pt>
              <c:pt idx="72">
                <c:v>jan.09</c:v>
              </c:pt>
              <c:pt idx="78">
                <c:v>jul.09</c:v>
              </c:pt>
              <c:pt idx="84">
                <c:v>jan.10</c:v>
              </c:pt>
              <c:pt idx="90">
                <c:v>jul.10</c:v>
              </c:pt>
              <c:pt idx="96">
                <c:v>jan.11</c:v>
              </c:pt>
              <c:pt idx="102">
                <c:v>jul.11</c:v>
              </c:pt>
              <c:pt idx="108">
                <c:v>jan.12</c:v>
              </c:pt>
              <c:pt idx="114">
                <c:v>jul.12</c:v>
              </c:pt>
              <c:pt idx="120">
                <c:v>jan. 13</c:v>
              </c:pt>
            </c:strLit>
          </c:cat>
          <c:val>
            <c:numLit>
              <c:formatCode>General</c:formatCode>
              <c:ptCount val="126"/>
              <c:pt idx="0">
                <c:v>-10.705003779465386</c:v>
              </c:pt>
              <c:pt idx="1">
                <c:v>-10.310131984593591</c:v>
              </c:pt>
              <c:pt idx="2">
                <c:v>-10.748593523055098</c:v>
              </c:pt>
              <c:pt idx="3">
                <c:v>-11.887055061516667</c:v>
              </c:pt>
              <c:pt idx="4">
                <c:v>-15.353721728183332</c:v>
              </c:pt>
              <c:pt idx="5">
                <c:v>-17.120388394850035</c:v>
              </c:pt>
              <c:pt idx="6">
                <c:v>-18.420388394849986</c:v>
              </c:pt>
              <c:pt idx="7">
                <c:v>-16.753721728183329</c:v>
              </c:pt>
              <c:pt idx="8">
                <c:v>-14.72038839485</c:v>
              </c:pt>
              <c:pt idx="9">
                <c:v>-12.387055061516667</c:v>
              </c:pt>
              <c:pt idx="10">
                <c:v>-10.487055061516669</c:v>
              </c:pt>
              <c:pt idx="11">
                <c:v>-10.987055061516669</c:v>
              </c:pt>
              <c:pt idx="12">
                <c:v>-10.753721728183335</c:v>
              </c:pt>
              <c:pt idx="13">
                <c:v>-10.62038839485</c:v>
              </c:pt>
              <c:pt idx="14">
                <c:v>-9.3537217281833325</c:v>
              </c:pt>
              <c:pt idx="15">
                <c:v>-8.3537217281833342</c:v>
              </c:pt>
              <c:pt idx="16">
                <c:v>-8.4870550615166689</c:v>
              </c:pt>
              <c:pt idx="17">
                <c:v>-8.9537217281833357</c:v>
              </c:pt>
              <c:pt idx="18">
                <c:v>-8.2537217281833311</c:v>
              </c:pt>
              <c:pt idx="19">
                <c:v>-7.7203883948500014</c:v>
              </c:pt>
              <c:pt idx="20">
                <c:v>-7.12038839485</c:v>
              </c:pt>
              <c:pt idx="21">
                <c:v>-8.087055061516665</c:v>
              </c:pt>
              <c:pt idx="22">
                <c:v>-8.5203883948500003</c:v>
              </c:pt>
              <c:pt idx="23">
                <c:v>-7.9537217281833534</c:v>
              </c:pt>
              <c:pt idx="24">
                <c:v>-6.2870550615166669</c:v>
              </c:pt>
              <c:pt idx="25">
                <c:v>-6.1870550615166655</c:v>
              </c:pt>
              <c:pt idx="26">
                <c:v>-6.6870550615166655</c:v>
              </c:pt>
              <c:pt idx="27">
                <c:v>-8.087055061516665</c:v>
              </c:pt>
              <c:pt idx="28">
                <c:v>-9.2870550615166589</c:v>
              </c:pt>
              <c:pt idx="29">
                <c:v>-10.820388394850001</c:v>
              </c:pt>
              <c:pt idx="30">
                <c:v>-11.420388394850001</c:v>
              </c:pt>
              <c:pt idx="31">
                <c:v>-11.453721728183334</c:v>
              </c:pt>
              <c:pt idx="32">
                <c:v>-11.787055061516661</c:v>
              </c:pt>
              <c:pt idx="33">
                <c:v>-13.487055061516669</c:v>
              </c:pt>
              <c:pt idx="34">
                <c:v>-14.120388394849998</c:v>
              </c:pt>
              <c:pt idx="35">
                <c:v>-15.187055061516668</c:v>
              </c:pt>
              <c:pt idx="36">
                <c:v>-14.420388394850001</c:v>
              </c:pt>
              <c:pt idx="37">
                <c:v>-13.553721728183334</c:v>
              </c:pt>
              <c:pt idx="38">
                <c:v>-11.653721728183333</c:v>
              </c:pt>
              <c:pt idx="39">
                <c:v>-10.820388394850001</c:v>
              </c:pt>
              <c:pt idx="40">
                <c:v>-10.787055061516668</c:v>
              </c:pt>
              <c:pt idx="41">
                <c:v>-8.8870550615166675</c:v>
              </c:pt>
              <c:pt idx="42">
                <c:v>-6.1203883948500009</c:v>
              </c:pt>
              <c:pt idx="43">
                <c:v>-3.753721728183355</c:v>
              </c:pt>
              <c:pt idx="44">
                <c:v>-4.4537217281833534</c:v>
              </c:pt>
              <c:pt idx="45">
                <c:v>-3.8537217281833467</c:v>
              </c:pt>
              <c:pt idx="46">
                <c:v>-4.1537217281833394</c:v>
              </c:pt>
              <c:pt idx="47">
                <c:v>-4.0537217281833424</c:v>
              </c:pt>
              <c:pt idx="48">
                <c:v>-5.4203883948500033</c:v>
              </c:pt>
              <c:pt idx="49">
                <c:v>-4.7870550615166669</c:v>
              </c:pt>
              <c:pt idx="50">
                <c:v>-2.887055061516667</c:v>
              </c:pt>
              <c:pt idx="51">
                <c:v>-1.6870550615166768</c:v>
              </c:pt>
              <c:pt idx="52">
                <c:v>-0.98705506151666556</c:v>
              </c:pt>
              <c:pt idx="53">
                <c:v>-1.7870550615166731</c:v>
              </c:pt>
              <c:pt idx="54">
                <c:v>-3.887055061516667</c:v>
              </c:pt>
              <c:pt idx="55">
                <c:v>-4.5537217281833424</c:v>
              </c:pt>
              <c:pt idx="56">
                <c:v>-4.7537217281833524</c:v>
              </c:pt>
              <c:pt idx="57">
                <c:v>-2.6870550615166682</c:v>
              </c:pt>
              <c:pt idx="58">
                <c:v>-2.3537217281833467</c:v>
              </c:pt>
              <c:pt idx="59">
                <c:v>-3.62038839485</c:v>
              </c:pt>
              <c:pt idx="60">
                <c:v>-4.5537217281833424</c:v>
              </c:pt>
              <c:pt idx="61">
                <c:v>-5.2203883948500014</c:v>
              </c:pt>
              <c:pt idx="62">
                <c:v>-3.8203883948499997</c:v>
              </c:pt>
              <c:pt idx="63">
                <c:v>-3.9537217281833477</c:v>
              </c:pt>
              <c:pt idx="64">
                <c:v>-2.6537217281833518</c:v>
              </c:pt>
              <c:pt idx="65">
                <c:v>-3.253721728183355</c:v>
              </c:pt>
              <c:pt idx="66">
                <c:v>-4.1870550615166655</c:v>
              </c:pt>
              <c:pt idx="67">
                <c:v>-6.2537217281833524</c:v>
              </c:pt>
              <c:pt idx="68">
                <c:v>-7.0537217281833424</c:v>
              </c:pt>
              <c:pt idx="69">
                <c:v>-7.1870550615166655</c:v>
              </c:pt>
              <c:pt idx="70">
                <c:v>-8.587055061516665</c:v>
              </c:pt>
              <c:pt idx="71">
                <c:v>-12.287055061516668</c:v>
              </c:pt>
              <c:pt idx="72">
                <c:v>-15.72038839485</c:v>
              </c:pt>
              <c:pt idx="73">
                <c:v>-18.253721728183329</c:v>
              </c:pt>
              <c:pt idx="74">
                <c:v>-17.787055061516735</c:v>
              </c:pt>
              <c:pt idx="75">
                <c:v>-16.187055061516787</c:v>
              </c:pt>
              <c:pt idx="76">
                <c:v>-14.60540170571111</c:v>
              </c:pt>
              <c:pt idx="77">
                <c:v>-12.731315579672218</c:v>
              </c:pt>
              <c:pt idx="78">
                <c:v>-12.050199364766712</c:v>
              </c:pt>
              <c:pt idx="79">
                <c:v>-11.391627029966672</c:v>
              </c:pt>
              <c:pt idx="80">
                <c:v>-10.059111116166672</c:v>
              </c:pt>
              <c:pt idx="81">
                <c:v>-8.9660504117000048</c:v>
              </c:pt>
              <c:pt idx="82">
                <c:v>-8.9450386707666727</c:v>
              </c:pt>
              <c:pt idx="83">
                <c:v>-10.095267186033333</c:v>
              </c:pt>
              <c:pt idx="84">
                <c:v>-12.518904015266672</c:v>
              </c:pt>
              <c:pt idx="85">
                <c:v>-12.155479102266712</c:v>
              </c:pt>
              <c:pt idx="86">
                <c:v>-11.071014587933334</c:v>
              </c:pt>
              <c:pt idx="87">
                <c:v>-9.7130664543333349</c:v>
              </c:pt>
              <c:pt idx="88">
                <c:v>-10.61534500466667</c:v>
              </c:pt>
              <c:pt idx="89">
                <c:v>-10.936596493100026</c:v>
              </c:pt>
              <c:pt idx="90">
                <c:v>-11.416954970533332</c:v>
              </c:pt>
              <c:pt idx="91">
                <c:v>-10.936925388933318</c:v>
              </c:pt>
              <c:pt idx="92">
                <c:v>-11.255283854366724</c:v>
              </c:pt>
              <c:pt idx="93">
                <c:v>-11.719465100599999</c:v>
              </c:pt>
              <c:pt idx="94">
                <c:v>-12.189714175400002</c:v>
              </c:pt>
              <c:pt idx="95">
                <c:v>-13.549637422</c:v>
              </c:pt>
              <c:pt idx="96">
                <c:v>-13.120823367633298</c:v>
              </c:pt>
              <c:pt idx="97">
                <c:v>-13.390757168266672</c:v>
              </c:pt>
              <c:pt idx="98">
                <c:v>-11.487290535533354</c:v>
              </c:pt>
              <c:pt idx="99">
                <c:v>-12.0640296245</c:v>
              </c:pt>
              <c:pt idx="100">
                <c:v>-13.557469730833336</c:v>
              </c:pt>
              <c:pt idx="101">
                <c:v>-17.216608966500001</c:v>
              </c:pt>
              <c:pt idx="102">
                <c:v>-18.424406635533163</c:v>
              </c:pt>
              <c:pt idx="103">
                <c:v>-18.183113740299987</c:v>
              </c:pt>
              <c:pt idx="104">
                <c:v>-18.791166984466667</c:v>
              </c:pt>
              <c:pt idx="105">
                <c:v>-21.055668506066663</c:v>
              </c:pt>
              <c:pt idx="106">
                <c:v>-23.714361851899998</c:v>
              </c:pt>
              <c:pt idx="107">
                <c:v>-25.889412779733163</c:v>
              </c:pt>
              <c:pt idx="108">
                <c:v>-27.5</c:v>
              </c:pt>
              <c:pt idx="109">
                <c:v>-26.9</c:v>
              </c:pt>
              <c:pt idx="110">
                <c:v>-26.4</c:v>
              </c:pt>
              <c:pt idx="111">
                <c:v>-25.9</c:v>
              </c:pt>
              <c:pt idx="112">
                <c:v>-26.8</c:v>
              </c:pt>
              <c:pt idx="113">
                <c:v>-26</c:v>
              </c:pt>
              <c:pt idx="114">
                <c:v>-24.6</c:v>
              </c:pt>
              <c:pt idx="115">
                <c:v>-24.9</c:v>
              </c:pt>
              <c:pt idx="116">
                <c:v>-26.1</c:v>
              </c:pt>
              <c:pt idx="117">
                <c:v>-29.1</c:v>
              </c:pt>
              <c:pt idx="118">
                <c:v>-29.8</c:v>
              </c:pt>
              <c:pt idx="119">
                <c:v>-29.3</c:v>
              </c:pt>
              <c:pt idx="120">
                <c:v>-28.4</c:v>
              </c:pt>
              <c:pt idx="121">
                <c:v>-27.3</c:v>
              </c:pt>
              <c:pt idx="122">
                <c:v>-25.9</c:v>
              </c:pt>
              <c:pt idx="123">
                <c:v>-24</c:v>
              </c:pt>
              <c:pt idx="124">
                <c:v>-22.1</c:v>
              </c:pt>
              <c:pt idx="125">
                <c:v>-21</c:v>
              </c:pt>
            </c:numLit>
          </c:val>
        </c:ser>
        <c:ser>
          <c:idx val="3"/>
          <c:order val="3"/>
          <c:tx>
            <c:v>4ºTrim.</c:v>
          </c:tx>
          <c:spPr>
            <a:ln w="25400">
              <a:solidFill>
                <a:srgbClr val="333333"/>
              </a:solidFill>
              <a:prstDash val="solid"/>
            </a:ln>
          </c:spPr>
          <c:marker>
            <c:symbol val="none"/>
          </c:marker>
          <c:dLbls>
            <c:dLbl>
              <c:idx val="20"/>
              <c:layout>
                <c:manualLayout>
                  <c:x val="0.41006232183077734"/>
                  <c:y val="-0.12143693576764462"/>
                </c:manualLayout>
              </c:layout>
              <c:tx>
                <c:rich>
                  <a:bodyPr/>
                  <a:lstStyle/>
                  <a:p>
                    <a:pPr>
                      <a:defRPr sz="800" b="0" i="0" u="none" strike="noStrike" baseline="0">
                        <a:solidFill>
                          <a:srgbClr val="000000"/>
                        </a:solidFill>
                        <a:latin typeface="Arial"/>
                        <a:ea typeface="Arial"/>
                        <a:cs typeface="Arial"/>
                      </a:defRPr>
                    </a:pPr>
                    <a:r>
                      <a:rPr lang="pt-PT" sz="700" b="1" i="0" u="none" strike="noStrike" baseline="0">
                        <a:solidFill>
                          <a:srgbClr val="000000"/>
                        </a:solidFill>
                        <a:latin typeface="Arial"/>
                        <a:cs typeface="Arial"/>
                      </a:rPr>
                      <a:t>serviços</a:t>
                    </a:r>
                    <a:r>
                      <a:rPr lang="pt-PT" sz="800" b="1" i="0" u="none" strike="noStrike" baseline="0">
                        <a:solidFill>
                          <a:srgbClr val="000000"/>
                        </a:solidFill>
                        <a:latin typeface="Arial"/>
                        <a:cs typeface="Arial"/>
                      </a:rPr>
                      <a:t> </a:t>
                    </a:r>
                    <a:r>
                      <a:rPr lang="pt-PT" sz="600" b="0" i="0" u="none" strike="noStrike" baseline="0">
                        <a:solidFill>
                          <a:srgbClr val="000000"/>
                        </a:solidFill>
                        <a:latin typeface="Arial"/>
                        <a:cs typeface="Arial"/>
                      </a:rPr>
                      <a:t>(2)</a:t>
                    </a:r>
                  </a:p>
                </c:rich>
              </c:tx>
              <c:spPr>
                <a:noFill/>
                <a:ln w="25400">
                  <a:noFill/>
                </a:ln>
              </c:spPr>
              <c:dLblPos val="r"/>
            </c:dLbl>
            <c:delete val="1"/>
          </c:dLbls>
          <c:cat>
            <c:strLit>
              <c:ptCount val="126"/>
              <c:pt idx="0">
                <c:v>jan.03</c:v>
              </c:pt>
              <c:pt idx="6">
                <c:v>jul.03</c:v>
              </c:pt>
              <c:pt idx="12">
                <c:v>jan.04</c:v>
              </c:pt>
              <c:pt idx="18">
                <c:v>jul.04</c:v>
              </c:pt>
              <c:pt idx="24">
                <c:v>jan.05</c:v>
              </c:pt>
              <c:pt idx="30">
                <c:v>jul.05</c:v>
              </c:pt>
              <c:pt idx="36">
                <c:v>jan.06</c:v>
              </c:pt>
              <c:pt idx="42">
                <c:v>jul.06</c:v>
              </c:pt>
              <c:pt idx="48">
                <c:v>jan.07</c:v>
              </c:pt>
              <c:pt idx="54">
                <c:v>jul.07</c:v>
              </c:pt>
              <c:pt idx="60">
                <c:v>jan.08</c:v>
              </c:pt>
              <c:pt idx="66">
                <c:v>jul.08</c:v>
              </c:pt>
              <c:pt idx="72">
                <c:v>jan.09</c:v>
              </c:pt>
              <c:pt idx="78">
                <c:v>jul.09</c:v>
              </c:pt>
              <c:pt idx="84">
                <c:v>jan.10</c:v>
              </c:pt>
              <c:pt idx="90">
                <c:v>jul.10</c:v>
              </c:pt>
              <c:pt idx="96">
                <c:v>jan.11</c:v>
              </c:pt>
              <c:pt idx="102">
                <c:v>jul.11</c:v>
              </c:pt>
              <c:pt idx="108">
                <c:v>jan.12</c:v>
              </c:pt>
              <c:pt idx="114">
                <c:v>jul.12</c:v>
              </c:pt>
              <c:pt idx="120">
                <c:v>jan. 13</c:v>
              </c:pt>
            </c:strLit>
          </c:cat>
          <c:val>
            <c:numLit>
              <c:formatCode>General</c:formatCode>
              <c:ptCount val="126"/>
              <c:pt idx="0">
                <c:v>-21.485073872964104</c:v>
              </c:pt>
              <c:pt idx="1">
                <c:v>-19.04137838260759</c:v>
              </c:pt>
              <c:pt idx="2">
                <c:v>-21.42050936028296</c:v>
              </c:pt>
              <c:pt idx="3">
                <c:v>-25.936798571312082</c:v>
              </c:pt>
              <c:pt idx="4">
                <c:v>-28.962589732635138</c:v>
              </c:pt>
              <c:pt idx="5">
                <c:v>-29.339999109159738</c:v>
              </c:pt>
              <c:pt idx="6">
                <c:v>-21.587749649195086</c:v>
              </c:pt>
              <c:pt idx="7">
                <c:v>-21.665050269942181</c:v>
              </c:pt>
              <c:pt idx="8">
                <c:v>-18.287656240185569</c:v>
              </c:pt>
              <c:pt idx="9">
                <c:v>-18.519647077954026</c:v>
              </c:pt>
              <c:pt idx="10">
                <c:v>-16.311000883373527</c:v>
              </c:pt>
              <c:pt idx="11">
                <c:v>-17.845280598104956</c:v>
              </c:pt>
              <c:pt idx="12">
                <c:v>-18.554836126306231</c:v>
              </c:pt>
              <c:pt idx="13">
                <c:v>-19.650701909367527</c:v>
              </c:pt>
              <c:pt idx="14">
                <c:v>-16.486490078043797</c:v>
              </c:pt>
              <c:pt idx="15">
                <c:v>-17.213334970809012</c:v>
              </c:pt>
              <c:pt idx="16">
                <c:v>-14.779419839102587</c:v>
              </c:pt>
              <c:pt idx="17">
                <c:v>-14.12285583198431</c:v>
              </c:pt>
              <c:pt idx="18">
                <c:v>-9.3103628017176447</c:v>
              </c:pt>
              <c:pt idx="19">
                <c:v>-7.8179593342398945</c:v>
              </c:pt>
              <c:pt idx="20">
                <c:v>-8.4237850632685092</c:v>
              </c:pt>
              <c:pt idx="21">
                <c:v>-13.246221180099294</c:v>
              </c:pt>
              <c:pt idx="22">
                <c:v>-13.35173328529242</c:v>
              </c:pt>
              <c:pt idx="23">
                <c:v>-11.033899918608101</c:v>
              </c:pt>
              <c:pt idx="24">
                <c:v>-5.7275623260806485</c:v>
              </c:pt>
              <c:pt idx="25">
                <c:v>-3.5774626369010067</c:v>
              </c:pt>
              <c:pt idx="26">
                <c:v>-3.5804441418179667</c:v>
              </c:pt>
              <c:pt idx="27">
                <c:v>-4.4036536879417589</c:v>
              </c:pt>
              <c:pt idx="28">
                <c:v>-8.3680431560611552</c:v>
              </c:pt>
              <c:pt idx="29">
                <c:v>-13.633480284971832</c:v>
              </c:pt>
              <c:pt idx="30">
                <c:v>-17.905639930818104</c:v>
              </c:pt>
              <c:pt idx="31">
                <c:v>-18.520663482941689</c:v>
              </c:pt>
              <c:pt idx="32">
                <c:v>-14.89708195624857</c:v>
              </c:pt>
              <c:pt idx="33">
                <c:v>-12.921565931453221</c:v>
              </c:pt>
              <c:pt idx="34">
                <c:v>-12.239956584226592</c:v>
              </c:pt>
              <c:pt idx="35">
                <c:v>-9.6756026754611248</c:v>
              </c:pt>
              <c:pt idx="36">
                <c:v>-10.088125561661148</c:v>
              </c:pt>
              <c:pt idx="37">
                <c:v>-10.768182198833408</c:v>
              </c:pt>
              <c:pt idx="38">
                <c:v>-15.177752637175487</c:v>
              </c:pt>
              <c:pt idx="39">
                <c:v>-13.432998645745</c:v>
              </c:pt>
              <c:pt idx="40">
                <c:v>-10.016103236229718</c:v>
              </c:pt>
              <c:pt idx="41">
                <c:v>-6.3653847991513555</c:v>
              </c:pt>
              <c:pt idx="42">
                <c:v>-6.3958825644979651</c:v>
              </c:pt>
              <c:pt idx="43">
                <c:v>-8.6206522084171393</c:v>
              </c:pt>
              <c:pt idx="44">
                <c:v>-12.810429574991154</c:v>
              </c:pt>
              <c:pt idx="45">
                <c:v>-15.665710371877374</c:v>
              </c:pt>
              <c:pt idx="46">
                <c:v>-16.163613351778842</c:v>
              </c:pt>
              <c:pt idx="47">
                <c:v>-16.10580968419443</c:v>
              </c:pt>
              <c:pt idx="48">
                <c:v>-15.796193384695828</c:v>
              </c:pt>
              <c:pt idx="49">
                <c:v>-11.790517607977904</c:v>
              </c:pt>
              <c:pt idx="50">
                <c:v>-10.905056815712589</c:v>
              </c:pt>
              <c:pt idx="51">
                <c:v>-11.380571235438657</c:v>
              </c:pt>
              <c:pt idx="52">
                <c:v>-15.681161037267286</c:v>
              </c:pt>
              <c:pt idx="53">
                <c:v>-18.271726396311745</c:v>
              </c:pt>
              <c:pt idx="54">
                <c:v>-18.364604795665386</c:v>
              </c:pt>
              <c:pt idx="55">
                <c:v>-15.448684838357302</c:v>
              </c:pt>
              <c:pt idx="56">
                <c:v>-11.708139239503689</c:v>
              </c:pt>
              <c:pt idx="57">
                <c:v>-9.6549446441163145</c:v>
              </c:pt>
              <c:pt idx="58">
                <c:v>-11.601484692877564</c:v>
              </c:pt>
              <c:pt idx="59">
                <c:v>-11.736052980113248</c:v>
              </c:pt>
              <c:pt idx="60">
                <c:v>-10.848541920465705</c:v>
              </c:pt>
              <c:pt idx="61">
                <c:v>-9.3431346439166827</c:v>
              </c:pt>
              <c:pt idx="62">
                <c:v>-9.3493290787074788</c:v>
              </c:pt>
              <c:pt idx="63">
                <c:v>-7.719372693241529</c:v>
              </c:pt>
              <c:pt idx="64">
                <c:v>-9.7834375631531572</c:v>
              </c:pt>
              <c:pt idx="65">
                <c:v>-7.109956947126447</c:v>
              </c:pt>
              <c:pt idx="66">
                <c:v>-10.73552262042889</c:v>
              </c:pt>
              <c:pt idx="67">
                <c:v>-12.072439159620128</c:v>
              </c:pt>
              <c:pt idx="68">
                <c:v>-12.966590830306716</c:v>
              </c:pt>
              <c:pt idx="69">
                <c:v>-14.781045343803518</c:v>
              </c:pt>
              <c:pt idx="70">
                <c:v>-14.480436065375418</c:v>
              </c:pt>
              <c:pt idx="71">
                <c:v>-17.000404157883214</c:v>
              </c:pt>
              <c:pt idx="72">
                <c:v>-15.764545044989829</c:v>
              </c:pt>
              <c:pt idx="73">
                <c:v>-16.056948677234974</c:v>
              </c:pt>
              <c:pt idx="74">
                <c:v>-17.11126849487114</c:v>
              </c:pt>
              <c:pt idx="75">
                <c:v>-14.873059363583424</c:v>
              </c:pt>
              <c:pt idx="76">
                <c:v>-12.159280118906034</c:v>
              </c:pt>
              <c:pt idx="77">
                <c:v>-9.297631494373011</c:v>
              </c:pt>
              <c:pt idx="78">
                <c:v>-8.1260446652165079</c:v>
              </c:pt>
              <c:pt idx="79">
                <c:v>-6.6746453268419055</c:v>
              </c:pt>
              <c:pt idx="80">
                <c:v>-6.3864943989202629</c:v>
              </c:pt>
              <c:pt idx="81">
                <c:v>-4.5333306299059855</c:v>
              </c:pt>
              <c:pt idx="82">
                <c:v>-4.2474367295960445</c:v>
              </c:pt>
              <c:pt idx="83">
                <c:v>-3.8305694012296327</c:v>
              </c:pt>
              <c:pt idx="84">
                <c:v>-4.5830853712388855</c:v>
              </c:pt>
              <c:pt idx="85">
                <c:v>-5.6028964787913953</c:v>
              </c:pt>
              <c:pt idx="86">
                <c:v>-4.9199171824995824</c:v>
              </c:pt>
              <c:pt idx="87">
                <c:v>-6.6054191109636493</c:v>
              </c:pt>
              <c:pt idx="88">
                <c:v>-6.3171718883354746</c:v>
              </c:pt>
              <c:pt idx="89">
                <c:v>-8.0622050542131216</c:v>
              </c:pt>
              <c:pt idx="90">
                <c:v>-7.1378695067010627</c:v>
              </c:pt>
              <c:pt idx="91">
                <c:v>-6.8530859977186145</c:v>
              </c:pt>
              <c:pt idx="92">
                <c:v>-5.3984619144172115</c:v>
              </c:pt>
              <c:pt idx="93">
                <c:v>-5.0326759873400304</c:v>
              </c:pt>
              <c:pt idx="94">
                <c:v>-5.3563766710082445</c:v>
              </c:pt>
              <c:pt idx="95">
                <c:v>-6.0861484675522988</c:v>
              </c:pt>
              <c:pt idx="96">
                <c:v>-8.8597186216729202</c:v>
              </c:pt>
              <c:pt idx="97">
                <c:v>-11.228282623746907</c:v>
              </c:pt>
              <c:pt idx="98">
                <c:v>-13.570217990719501</c:v>
              </c:pt>
              <c:pt idx="99">
                <c:v>-14.885426520377289</c:v>
              </c:pt>
              <c:pt idx="100">
                <c:v>-14.802653433193814</c:v>
              </c:pt>
              <c:pt idx="101">
                <c:v>-14.381614701743523</c:v>
              </c:pt>
              <c:pt idx="102">
                <c:v>-13.219394738890811</c:v>
              </c:pt>
              <c:pt idx="103">
                <c:v>-13.199838695033646</c:v>
              </c:pt>
              <c:pt idx="104">
                <c:v>-13.918945209100389</c:v>
              </c:pt>
              <c:pt idx="105">
                <c:v>-15.463351680713098</c:v>
              </c:pt>
              <c:pt idx="106">
                <c:v>-17.166431695234326</c:v>
              </c:pt>
              <c:pt idx="107">
                <c:v>-18.606375103475635</c:v>
              </c:pt>
              <c:pt idx="108">
                <c:v>-17.661882069184731</c:v>
              </c:pt>
              <c:pt idx="109">
                <c:v>-15.759458176820862</c:v>
              </c:pt>
              <c:pt idx="110">
                <c:v>-14.697956867482286</c:v>
              </c:pt>
              <c:pt idx="111">
                <c:v>-15.031600453765037</c:v>
              </c:pt>
              <c:pt idx="112">
                <c:v>-17.05999568109393</c:v>
              </c:pt>
              <c:pt idx="113">
                <c:v>-16.743390123904575</c:v>
              </c:pt>
              <c:pt idx="114">
                <c:v>-15.8</c:v>
              </c:pt>
              <c:pt idx="115">
                <c:v>-13.9</c:v>
              </c:pt>
              <c:pt idx="116">
                <c:v>-14.6</c:v>
              </c:pt>
              <c:pt idx="117">
                <c:v>-15.4</c:v>
              </c:pt>
              <c:pt idx="118">
                <c:v>-17.7</c:v>
              </c:pt>
              <c:pt idx="119">
                <c:v>-18.2</c:v>
              </c:pt>
              <c:pt idx="120">
                <c:v>-18.7</c:v>
              </c:pt>
              <c:pt idx="121">
                <c:v>-18.3</c:v>
              </c:pt>
              <c:pt idx="122">
                <c:v>-17.8</c:v>
              </c:pt>
              <c:pt idx="123">
                <c:v>-18.100000000000001</c:v>
              </c:pt>
              <c:pt idx="124">
                <c:v>-18.5</c:v>
              </c:pt>
              <c:pt idx="125">
                <c:v>-17.399999999999999</c:v>
              </c:pt>
            </c:numLit>
          </c:val>
        </c:ser>
        <c:marker val="1"/>
        <c:axId val="93764608"/>
        <c:axId val="93795072"/>
      </c:lineChart>
      <c:catAx>
        <c:axId val="93764608"/>
        <c:scaling>
          <c:orientation val="minMax"/>
        </c:scaling>
        <c:axPos val="b"/>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93795072"/>
        <c:crosses val="autoZero"/>
        <c:auto val="1"/>
        <c:lblAlgn val="ctr"/>
        <c:lblOffset val="100"/>
        <c:tickLblSkip val="1"/>
        <c:tickMarkSkip val="1"/>
      </c:catAx>
      <c:valAx>
        <c:axId val="93795072"/>
        <c:scaling>
          <c:orientation val="minMax"/>
          <c:max val="2"/>
          <c:min val="-60"/>
        </c:scaling>
        <c:axPos val="l"/>
        <c:numFmt formatCode="0" sourceLinked="0"/>
        <c:maj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93764608"/>
        <c:crosses val="autoZero"/>
        <c:crossBetween val="between"/>
        <c:majorUnit val="10"/>
      </c:valAx>
      <c:spPr>
        <a:gradFill rotWithShape="0">
          <a:gsLst>
            <a:gs pos="0">
              <a:srgbClr val="EBF7FF"/>
            </a:gs>
            <a:gs pos="100000">
              <a:srgbClr val="FFFFFF"/>
            </a:gs>
          </a:gsLst>
          <a:lin ang="5400000" scaled="1"/>
        </a:gradFill>
        <a:ln w="25400">
          <a:noFill/>
        </a:ln>
      </c:spPr>
    </c:plotArea>
    <c:plotVisOnly val="1"/>
    <c:dispBlanksAs val="gap"/>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c:printSettings>
  <c:userShapes r:id="rId1"/>
</c:chartSpace>
</file>

<file path=xl/charts/chart18.xml><?xml version="1.0" encoding="utf-8"?>
<c:chartSpace xmlns:c="http://schemas.openxmlformats.org/drawingml/2006/chart" xmlns:a="http://schemas.openxmlformats.org/drawingml/2006/main" xmlns:r="http://schemas.openxmlformats.org/officeDocument/2006/relationships">
  <c:lang val="pt-P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indicador de confiança setorial</a:t>
            </a:r>
            <a:r>
              <a:rPr lang="pt-PT" sz="700" b="0" i="0" u="none" strike="noStrike" baseline="0">
                <a:solidFill>
                  <a:schemeClr val="tx2"/>
                </a:solidFill>
                <a:latin typeface="Arial"/>
                <a:cs typeface="Arial"/>
              </a:rPr>
              <a:t> (mm3m)</a:t>
            </a:r>
          </a:p>
        </c:rich>
      </c:tx>
      <c:layout>
        <c:manualLayout>
          <c:xMode val="edge"/>
          <c:yMode val="edge"/>
          <c:x val="0.20535780918951388"/>
          <c:y val="3.225806451613001E-2"/>
        </c:manualLayout>
      </c:layout>
      <c:spPr>
        <a:noFill/>
        <a:ln w="25400">
          <a:noFill/>
        </a:ln>
      </c:spPr>
    </c:title>
    <c:plotArea>
      <c:layout>
        <c:manualLayout>
          <c:layoutTarget val="inner"/>
          <c:xMode val="edge"/>
          <c:yMode val="edge"/>
          <c:x val="7.5289188249059225E-2"/>
          <c:y val="0.1648751164168995"/>
          <c:w val="0.90476453440212989"/>
          <c:h val="0.5914009545161002"/>
        </c:manualLayout>
      </c:layout>
      <c:lineChart>
        <c:grouping val="standard"/>
        <c:ser>
          <c:idx val="0"/>
          <c:order val="0"/>
          <c:tx>
            <c:v>#REF!</c:v>
          </c:tx>
          <c:spPr>
            <a:ln w="25400">
              <a:solidFill>
                <a:srgbClr val="808080"/>
              </a:solidFill>
              <a:prstDash val="solid"/>
            </a:ln>
          </c:spPr>
          <c:marker>
            <c:symbol val="none"/>
          </c:marker>
          <c:dLbls>
            <c:dLbl>
              <c:idx val="8"/>
              <c:layout>
                <c:manualLayout>
                  <c:x val="-8.1210511336685179E-2"/>
                  <c:y val="0.10168938560099335"/>
                </c:manualLayout>
              </c:layout>
              <c:tx>
                <c:rich>
                  <a:bodyPr/>
                  <a:lstStyle/>
                  <a:p>
                    <a:pPr>
                      <a:defRPr sz="800" b="0" i="0" u="none" strike="noStrike" baseline="0">
                        <a:solidFill>
                          <a:srgbClr val="000000"/>
                        </a:solidFill>
                        <a:latin typeface="Arial"/>
                        <a:ea typeface="Arial"/>
                        <a:cs typeface="Arial"/>
                      </a:defRPr>
                    </a:pPr>
                    <a:r>
                      <a:rPr lang="pt-PT" sz="700" b="1" i="0" u="none" strike="noStrike" baseline="0">
                        <a:solidFill>
                          <a:srgbClr val="333333"/>
                        </a:solidFill>
                        <a:latin typeface="Arial"/>
                        <a:cs typeface="Arial"/>
                      </a:rPr>
                      <a:t>indústria</a:t>
                    </a:r>
                    <a:r>
                      <a:rPr lang="pt-PT" sz="700" b="1" i="0" u="none" strike="noStrike" baseline="0">
                        <a:solidFill>
                          <a:srgbClr val="008000"/>
                        </a:solidFill>
                        <a:latin typeface="Arial"/>
                        <a:cs typeface="Arial"/>
                      </a:rPr>
                      <a:t> </a:t>
                    </a:r>
                  </a:p>
                </c:rich>
              </c:tx>
              <c:spPr>
                <a:noFill/>
                <a:ln w="25400">
                  <a:noFill/>
                </a:ln>
              </c:spPr>
              <c:dLblPos val="r"/>
            </c:dLbl>
            <c:delete val="1"/>
          </c:dLbls>
          <c:cat>
            <c:strLit>
              <c:ptCount val="126"/>
              <c:pt idx="0">
                <c:v>jan.03</c:v>
              </c:pt>
              <c:pt idx="6">
                <c:v>jul.03</c:v>
              </c:pt>
              <c:pt idx="12">
                <c:v>jan.04</c:v>
              </c:pt>
              <c:pt idx="18">
                <c:v>jul.04</c:v>
              </c:pt>
              <c:pt idx="24">
                <c:v>jan.05</c:v>
              </c:pt>
              <c:pt idx="30">
                <c:v>jul.05</c:v>
              </c:pt>
              <c:pt idx="36">
                <c:v>jan.06</c:v>
              </c:pt>
              <c:pt idx="42">
                <c:v>jul.06</c:v>
              </c:pt>
              <c:pt idx="48">
                <c:v>jan.07</c:v>
              </c:pt>
              <c:pt idx="54">
                <c:v>jul.07</c:v>
              </c:pt>
              <c:pt idx="60">
                <c:v>jan.08</c:v>
              </c:pt>
              <c:pt idx="66">
                <c:v>jul.08</c:v>
              </c:pt>
              <c:pt idx="72">
                <c:v>jan.09</c:v>
              </c:pt>
              <c:pt idx="78">
                <c:v>jul.09</c:v>
              </c:pt>
              <c:pt idx="84">
                <c:v>jan.10</c:v>
              </c:pt>
              <c:pt idx="90">
                <c:v>jul.10</c:v>
              </c:pt>
              <c:pt idx="96">
                <c:v>jan.11</c:v>
              </c:pt>
              <c:pt idx="102">
                <c:v>jul.11</c:v>
              </c:pt>
              <c:pt idx="108">
                <c:v>jan.12</c:v>
              </c:pt>
              <c:pt idx="114">
                <c:v>jul.12</c:v>
              </c:pt>
              <c:pt idx="120">
                <c:v>jan. 13</c:v>
              </c:pt>
            </c:strLit>
          </c:cat>
          <c:val>
            <c:numLit>
              <c:formatCode>General</c:formatCode>
              <c:ptCount val="126"/>
              <c:pt idx="0">
                <c:v>-13.276074566654103</c:v>
              </c:pt>
              <c:pt idx="1">
                <c:v>-14.26803519652784</c:v>
              </c:pt>
              <c:pt idx="2">
                <c:v>-16.787174255725187</c:v>
              </c:pt>
              <c:pt idx="3">
                <c:v>-18.511564679808131</c:v>
              </c:pt>
              <c:pt idx="4">
                <c:v>-18.420167220968889</c:v>
              </c:pt>
              <c:pt idx="5">
                <c:v>-15.838790501728274</c:v>
              </c:pt>
              <c:pt idx="6">
                <c:v>-12.87930298537022</c:v>
              </c:pt>
              <c:pt idx="7">
                <c:v>-10.869783414027061</c:v>
              </c:pt>
              <c:pt idx="8">
                <c:v>-9.8161672991208047</c:v>
              </c:pt>
              <c:pt idx="9">
                <c:v>-9.8637315221605295</c:v>
              </c:pt>
              <c:pt idx="10">
                <c:v>-11.585458636209774</c:v>
              </c:pt>
              <c:pt idx="11">
                <c:v>-11.840511691962259</c:v>
              </c:pt>
              <c:pt idx="12">
                <c:v>-11.061234376799376</c:v>
              </c:pt>
              <c:pt idx="13">
                <c:v>-9.7878819207114933</c:v>
              </c:pt>
              <c:pt idx="14">
                <c:v>-10.2258395232588</c:v>
              </c:pt>
              <c:pt idx="15">
                <c:v>-10.673356295938024</c:v>
              </c:pt>
              <c:pt idx="16">
                <c:v>-9.5142365978555308</c:v>
              </c:pt>
              <c:pt idx="17">
                <c:v>-7.2679610252806803</c:v>
              </c:pt>
              <c:pt idx="18">
                <c:v>-5.3792724468946957</c:v>
              </c:pt>
              <c:pt idx="19">
                <c:v>-3.3708635391720785</c:v>
              </c:pt>
              <c:pt idx="20">
                <c:v>-3.7041436757798833</c:v>
              </c:pt>
              <c:pt idx="21">
                <c:v>-4.3716910948995906</c:v>
              </c:pt>
              <c:pt idx="22">
                <c:v>-6.2286008190541926</c:v>
              </c:pt>
              <c:pt idx="23">
                <c:v>-7.9800133195659368</c:v>
              </c:pt>
              <c:pt idx="24">
                <c:v>-8.5646172312215825</c:v>
              </c:pt>
              <c:pt idx="25">
                <c:v>-9.8174570217342367</c:v>
              </c:pt>
              <c:pt idx="26">
                <c:v>-10.172662231121807</c:v>
              </c:pt>
              <c:pt idx="27">
                <c:v>-9.2712250623874919</c:v>
              </c:pt>
              <c:pt idx="28">
                <c:v>-8.6892467067998922</c:v>
              </c:pt>
              <c:pt idx="29">
                <c:v>-8.5029931215408929</c:v>
              </c:pt>
              <c:pt idx="30">
                <c:v>-10.689724782187922</c:v>
              </c:pt>
              <c:pt idx="31">
                <c:v>-9.8194562103974423</c:v>
              </c:pt>
              <c:pt idx="32">
                <c:v>-8.1345409996163358</c:v>
              </c:pt>
              <c:pt idx="33">
                <c:v>-5.0999788026810977</c:v>
              </c:pt>
              <c:pt idx="34">
                <c:v>-4.8919767279703388</c:v>
              </c:pt>
              <c:pt idx="35">
                <c:v>-5.8058914026099844</c:v>
              </c:pt>
              <c:pt idx="36">
                <c:v>-7.555159424405109</c:v>
              </c:pt>
              <c:pt idx="37">
                <c:v>-8.0391800490366325</c:v>
              </c:pt>
              <c:pt idx="38">
                <c:v>-8.9337228636825454</c:v>
              </c:pt>
              <c:pt idx="39">
                <c:v>-9.2731813274131589</c:v>
              </c:pt>
              <c:pt idx="40">
                <c:v>-9.1199068655413047</c:v>
              </c:pt>
              <c:pt idx="41">
                <c:v>-7.4632057466715471</c:v>
              </c:pt>
              <c:pt idx="42">
                <c:v>-5.2868524594447184</c:v>
              </c:pt>
              <c:pt idx="43">
                <c:v>-3.8378240607160152</c:v>
              </c:pt>
              <c:pt idx="44">
                <c:v>-2.3768026163538569</c:v>
              </c:pt>
              <c:pt idx="45">
                <c:v>-2.7848725192067083</c:v>
              </c:pt>
              <c:pt idx="46">
                <c:v>-2.4179326577188838</c:v>
              </c:pt>
              <c:pt idx="47">
                <c:v>-3.7734897943496448</c:v>
              </c:pt>
              <c:pt idx="48">
                <c:v>-3.4731235309754482</c:v>
              </c:pt>
              <c:pt idx="49">
                <c:v>-2.9402343313912671</c:v>
              </c:pt>
              <c:pt idx="50">
                <c:v>-1.4710635398248344</c:v>
              </c:pt>
              <c:pt idx="51">
                <c:v>-0.59181699529261922</c:v>
              </c:pt>
              <c:pt idx="52">
                <c:v>-1.2858494851179176E-2</c:v>
              </c:pt>
              <c:pt idx="53">
                <c:v>0.63306726394977964</c:v>
              </c:pt>
              <c:pt idx="54">
                <c:v>0.15237744927225921</c:v>
              </c:pt>
              <c:pt idx="55">
                <c:v>0.42278536985487836</c:v>
              </c:pt>
              <c:pt idx="56">
                <c:v>1.5472801441490429</c:v>
              </c:pt>
              <c:pt idx="57">
                <c:v>2.2094113784459846</c:v>
              </c:pt>
              <c:pt idx="58">
                <c:v>1.9706611013813764</c:v>
              </c:pt>
              <c:pt idx="59">
                <c:v>0.51215446345934368</c:v>
              </c:pt>
              <c:pt idx="60">
                <c:v>1.2675536306968247</c:v>
              </c:pt>
              <c:pt idx="61">
                <c:v>1.1101185155486601</c:v>
              </c:pt>
              <c:pt idx="62">
                <c:v>0.43344629632761</c:v>
              </c:pt>
              <c:pt idx="63">
                <c:v>-0.82560984628436707</c:v>
              </c:pt>
              <c:pt idx="64">
                <c:v>-3.6777526595425942</c:v>
              </c:pt>
              <c:pt idx="65">
                <c:v>-6.0530978247047624</c:v>
              </c:pt>
              <c:pt idx="66">
                <c:v>-6.9074203966141194</c:v>
              </c:pt>
              <c:pt idx="67">
                <c:v>-5.8524390041955865</c:v>
              </c:pt>
              <c:pt idx="68">
                <c:v>-7.2601476479530609</c:v>
              </c:pt>
              <c:pt idx="69">
                <c:v>-12.807357818070146</c:v>
              </c:pt>
              <c:pt idx="70">
                <c:v>-19.770096145231086</c:v>
              </c:pt>
              <c:pt idx="71">
                <c:v>-26.174941883006145</c:v>
              </c:pt>
              <c:pt idx="72">
                <c:v>-29.532390527304702</c:v>
              </c:pt>
              <c:pt idx="73">
                <c:v>-32.263291208100036</c:v>
              </c:pt>
              <c:pt idx="74">
                <c:v>-30.991944201365527</c:v>
              </c:pt>
              <c:pt idx="75">
                <c:v>-31.72897111778979</c:v>
              </c:pt>
              <c:pt idx="76">
                <c:v>-29.792304461005646</c:v>
              </c:pt>
              <c:pt idx="77">
                <c:v>-29.466821415038993</c:v>
              </c:pt>
              <c:pt idx="78">
                <c:v>-26.141936404752531</c:v>
              </c:pt>
              <c:pt idx="79">
                <c:v>-23.802154571518088</c:v>
              </c:pt>
              <c:pt idx="80">
                <c:v>-20.205831667281966</c:v>
              </c:pt>
              <c:pt idx="81">
                <c:v>-18.059849313333789</c:v>
              </c:pt>
              <c:pt idx="82">
                <c:v>-16.513293701790605</c:v>
              </c:pt>
              <c:pt idx="83">
                <c:v>-16.86499367887949</c:v>
              </c:pt>
              <c:pt idx="84">
                <c:v>-15.909771631737099</c:v>
              </c:pt>
              <c:pt idx="85">
                <c:v>-14.945546230289899</c:v>
              </c:pt>
              <c:pt idx="86">
                <c:v>-13.55510785156941</c:v>
              </c:pt>
              <c:pt idx="87">
                <c:v>-12.746284721793844</c:v>
              </c:pt>
              <c:pt idx="88">
                <c:v>-12.715301507237449</c:v>
              </c:pt>
              <c:pt idx="89">
                <c:v>-13.103576168499677</c:v>
              </c:pt>
              <c:pt idx="90">
                <c:v>-12.581173969424649</c:v>
              </c:pt>
              <c:pt idx="91">
                <c:v>-11.727027382520031</c:v>
              </c:pt>
              <c:pt idx="92">
                <c:v>-9.9334867785394376</c:v>
              </c:pt>
              <c:pt idx="93">
                <c:v>-10.651252075068557</c:v>
              </c:pt>
              <c:pt idx="94">
                <c:v>-10.642548580778373</c:v>
              </c:pt>
              <c:pt idx="95">
                <c:v>-11.752987965143754</c:v>
              </c:pt>
              <c:pt idx="96">
                <c:v>-10.346976113050369</c:v>
              </c:pt>
              <c:pt idx="97">
                <c:v>-9.3336877812107488</c:v>
              </c:pt>
              <c:pt idx="98">
                <c:v>-9.6452384280727159</c:v>
              </c:pt>
              <c:pt idx="99">
                <c:v>-10.631046389652138</c:v>
              </c:pt>
              <c:pt idx="100">
                <c:v>-12.958587236283273</c:v>
              </c:pt>
              <c:pt idx="101">
                <c:v>-14.403665770635092</c:v>
              </c:pt>
              <c:pt idx="102">
                <c:v>-13.811519916553452</c:v>
              </c:pt>
              <c:pt idx="103">
                <c:v>-15.040559153774433</c:v>
              </c:pt>
              <c:pt idx="104">
                <c:v>-17.098199683081695</c:v>
              </c:pt>
              <c:pt idx="105">
                <c:v>-20.246798609773489</c:v>
              </c:pt>
              <c:pt idx="106">
                <c:v>-21.454097659580892</c:v>
              </c:pt>
              <c:pt idx="107">
                <c:v>-21.577729727994342</c:v>
              </c:pt>
              <c:pt idx="108">
                <c:v>-21.967628027928289</c:v>
              </c:pt>
              <c:pt idx="109">
                <c:v>-21.641614890880525</c:v>
              </c:pt>
              <c:pt idx="110">
                <c:v>-20.150991019386495</c:v>
              </c:pt>
              <c:pt idx="111">
                <c:v>-19.568854447176236</c:v>
              </c:pt>
              <c:pt idx="112">
                <c:v>-19.757380673469296</c:v>
              </c:pt>
              <c:pt idx="113">
                <c:v>-19.861303663132887</c:v>
              </c:pt>
              <c:pt idx="114">
                <c:v>-20.3</c:v>
              </c:pt>
              <c:pt idx="115">
                <c:v>-18.899999999999999</c:v>
              </c:pt>
              <c:pt idx="116">
                <c:v>-19.600000000000001</c:v>
              </c:pt>
              <c:pt idx="117">
                <c:v>-20.7</c:v>
              </c:pt>
              <c:pt idx="118">
                <c:v>-22.6</c:v>
              </c:pt>
              <c:pt idx="119">
                <c:v>-21.4</c:v>
              </c:pt>
              <c:pt idx="120">
                <c:v>-19.899999999999999</c:v>
              </c:pt>
              <c:pt idx="121">
                <c:v>-18.100000000000001</c:v>
              </c:pt>
              <c:pt idx="122">
                <c:v>-17.2</c:v>
              </c:pt>
              <c:pt idx="123">
                <c:v>-16.899999999999999</c:v>
              </c:pt>
              <c:pt idx="124">
                <c:v>-16</c:v>
              </c:pt>
              <c:pt idx="125">
                <c:v>-16.3</c:v>
              </c:pt>
            </c:numLit>
          </c:val>
        </c:ser>
        <c:ser>
          <c:idx val="1"/>
          <c:order val="1"/>
          <c:tx>
            <c:v>#REF!</c:v>
          </c:tx>
          <c:spPr>
            <a:ln w="25400">
              <a:solidFill>
                <a:schemeClr val="tx2"/>
              </a:solidFill>
              <a:prstDash val="solid"/>
            </a:ln>
          </c:spPr>
          <c:marker>
            <c:symbol val="none"/>
          </c:marker>
          <c:dLbls>
            <c:dLbl>
              <c:idx val="3"/>
              <c:layout>
                <c:manualLayout>
                  <c:x val="2.1356923758024251E-2"/>
                  <c:y val="-2.8620206765168311E-3"/>
                </c:manualLayout>
              </c:layout>
              <c:tx>
                <c:rich>
                  <a:bodyPr/>
                  <a:lstStyle/>
                  <a:p>
                    <a:pPr>
                      <a:defRPr sz="700" b="1" i="0" u="none" strike="noStrike" baseline="0">
                        <a:solidFill>
                          <a:schemeClr val="tx2"/>
                        </a:solidFill>
                        <a:latin typeface="Arial"/>
                        <a:ea typeface="Arial"/>
                        <a:cs typeface="Arial"/>
                      </a:defRPr>
                    </a:pPr>
                    <a:r>
                      <a:rPr lang="pt-PT" baseline="0">
                        <a:solidFill>
                          <a:schemeClr val="tx2"/>
                        </a:solidFill>
                      </a:rPr>
                      <a:t>c</a:t>
                    </a:r>
                    <a:r>
                      <a:rPr lang="pt-PT"/>
                      <a:t>onstrução</a:t>
                    </a:r>
                  </a:p>
                </c:rich>
              </c:tx>
              <c:spPr>
                <a:noFill/>
                <a:ln w="25400">
                  <a:noFill/>
                </a:ln>
              </c:spPr>
              <c:dLblPos val="r"/>
            </c:dLbl>
            <c:delete val="1"/>
            <c:txPr>
              <a:bodyPr/>
              <a:lstStyle/>
              <a:p>
                <a:pPr>
                  <a:defRPr baseline="0">
                    <a:solidFill>
                      <a:schemeClr val="tx2"/>
                    </a:solidFill>
                  </a:defRPr>
                </a:pPr>
                <a:endParaRPr lang="pt-PT"/>
              </a:p>
            </c:txPr>
          </c:dLbls>
          <c:cat>
            <c:strLit>
              <c:ptCount val="126"/>
              <c:pt idx="0">
                <c:v>jan.03</c:v>
              </c:pt>
              <c:pt idx="6">
                <c:v>jul.03</c:v>
              </c:pt>
              <c:pt idx="12">
                <c:v>jan.04</c:v>
              </c:pt>
              <c:pt idx="18">
                <c:v>jul.04</c:v>
              </c:pt>
              <c:pt idx="24">
                <c:v>jan.05</c:v>
              </c:pt>
              <c:pt idx="30">
                <c:v>jul.05</c:v>
              </c:pt>
              <c:pt idx="36">
                <c:v>jan.06</c:v>
              </c:pt>
              <c:pt idx="42">
                <c:v>jul.06</c:v>
              </c:pt>
              <c:pt idx="48">
                <c:v>jan.07</c:v>
              </c:pt>
              <c:pt idx="54">
                <c:v>jul.07</c:v>
              </c:pt>
              <c:pt idx="60">
                <c:v>jan.08</c:v>
              </c:pt>
              <c:pt idx="66">
                <c:v>jul.08</c:v>
              </c:pt>
              <c:pt idx="72">
                <c:v>jan.09</c:v>
              </c:pt>
              <c:pt idx="78">
                <c:v>jul.09</c:v>
              </c:pt>
              <c:pt idx="84">
                <c:v>jan.10</c:v>
              </c:pt>
              <c:pt idx="90">
                <c:v>jul.10</c:v>
              </c:pt>
              <c:pt idx="96">
                <c:v>jan.11</c:v>
              </c:pt>
              <c:pt idx="102">
                <c:v>jul.11</c:v>
              </c:pt>
              <c:pt idx="108">
                <c:v>jan.12</c:v>
              </c:pt>
              <c:pt idx="114">
                <c:v>jul.12</c:v>
              </c:pt>
              <c:pt idx="120">
                <c:v>jan. 13</c:v>
              </c:pt>
            </c:strLit>
          </c:cat>
          <c:val>
            <c:numLit>
              <c:formatCode>General</c:formatCode>
              <c:ptCount val="126"/>
              <c:pt idx="0">
                <c:v>-40.636393134760368</c:v>
              </c:pt>
              <c:pt idx="1">
                <c:v>-41.238587390942008</c:v>
              </c:pt>
              <c:pt idx="2">
                <c:v>-45.016805646247079</c:v>
              </c:pt>
              <c:pt idx="3">
                <c:v>-45.283697632212927</c:v>
              </c:pt>
              <c:pt idx="4">
                <c:v>-45.279658045869013</c:v>
              </c:pt>
              <c:pt idx="5">
                <c:v>-45.316739611722433</c:v>
              </c:pt>
              <c:pt idx="6">
                <c:v>-44.181056767200744</c:v>
              </c:pt>
              <c:pt idx="7">
                <c:v>-43.571268197151355</c:v>
              </c:pt>
              <c:pt idx="8">
                <c:v>-41.670961831260854</c:v>
              </c:pt>
              <c:pt idx="9">
                <c:v>-41.031256800754903</c:v>
              </c:pt>
              <c:pt idx="10">
                <c:v>-39.507729032029111</c:v>
              </c:pt>
              <c:pt idx="11">
                <c:v>-38.585793453833745</c:v>
              </c:pt>
              <c:pt idx="12">
                <c:v>-37.718387952162445</c:v>
              </c:pt>
              <c:pt idx="13">
                <c:v>-37.607616758251275</c:v>
              </c:pt>
              <c:pt idx="14">
                <c:v>-37.464614632522803</c:v>
              </c:pt>
              <c:pt idx="15">
                <c:v>-37.221681080155456</c:v>
              </c:pt>
              <c:pt idx="16">
                <c:v>-36.94242808206571</c:v>
              </c:pt>
              <c:pt idx="17">
                <c:v>-36.512149080778151</c:v>
              </c:pt>
              <c:pt idx="18">
                <c:v>-36.44511997600501</c:v>
              </c:pt>
              <c:pt idx="19">
                <c:v>-35.842197588277891</c:v>
              </c:pt>
              <c:pt idx="20">
                <c:v>-35.332864150307245</c:v>
              </c:pt>
              <c:pt idx="21">
                <c:v>-35.091346445759235</c:v>
              </c:pt>
              <c:pt idx="22">
                <c:v>-34.398964650896268</c:v>
              </c:pt>
              <c:pt idx="23">
                <c:v>-33.617509186107178</c:v>
              </c:pt>
              <c:pt idx="24">
                <c:v>-32.438137915856153</c:v>
              </c:pt>
              <c:pt idx="25">
                <c:v>-32.319802919344397</c:v>
              </c:pt>
              <c:pt idx="26">
                <c:v>-32.917515093852494</c:v>
              </c:pt>
              <c:pt idx="27">
                <c:v>-31.880982113023169</c:v>
              </c:pt>
              <c:pt idx="28">
                <c:v>-31.89606884080569</c:v>
              </c:pt>
              <c:pt idx="29">
                <c:v>-31.42550239302691</c:v>
              </c:pt>
              <c:pt idx="30">
                <c:v>-31.518877852240191</c:v>
              </c:pt>
              <c:pt idx="31">
                <c:v>-31.567629770427573</c:v>
              </c:pt>
              <c:pt idx="32">
                <c:v>-32.763729255753709</c:v>
              </c:pt>
              <c:pt idx="33">
                <c:v>-34.112009146288486</c:v>
              </c:pt>
              <c:pt idx="34">
                <c:v>-35.364570833042244</c:v>
              </c:pt>
              <c:pt idx="35">
                <c:v>-35.359958501913198</c:v>
              </c:pt>
              <c:pt idx="36">
                <c:v>-36.675686956742339</c:v>
              </c:pt>
              <c:pt idx="37">
                <c:v>-36.488285831207278</c:v>
              </c:pt>
              <c:pt idx="38">
                <c:v>-36.772359015261863</c:v>
              </c:pt>
              <c:pt idx="39">
                <c:v>-36.706320474806326</c:v>
              </c:pt>
              <c:pt idx="40">
                <c:v>-38.043660363479766</c:v>
              </c:pt>
              <c:pt idx="41">
                <c:v>-39.100011046585017</c:v>
              </c:pt>
              <c:pt idx="42">
                <c:v>-39.622981826243887</c:v>
              </c:pt>
              <c:pt idx="43">
                <c:v>-39.276058561103554</c:v>
              </c:pt>
              <c:pt idx="44">
                <c:v>-38.796735882899526</c:v>
              </c:pt>
              <c:pt idx="45">
                <c:v>-38.794791088482</c:v>
              </c:pt>
              <c:pt idx="46">
                <c:v>-37.861532612594388</c:v>
              </c:pt>
              <c:pt idx="47">
                <c:v>-37.993692416640855</c:v>
              </c:pt>
              <c:pt idx="48">
                <c:v>-36.222592226184297</c:v>
              </c:pt>
              <c:pt idx="49">
                <c:v>-36.305348711672295</c:v>
              </c:pt>
              <c:pt idx="50">
                <c:v>-34.409651108166756</c:v>
              </c:pt>
              <c:pt idx="51">
                <c:v>-34.166742093928278</c:v>
              </c:pt>
              <c:pt idx="52">
                <c:v>-32.34127436468129</c:v>
              </c:pt>
              <c:pt idx="53">
                <c:v>-32.133318707206953</c:v>
              </c:pt>
              <c:pt idx="54">
                <c:v>-32.125222515026387</c:v>
              </c:pt>
              <c:pt idx="55">
                <c:v>-30.972475486234643</c:v>
              </c:pt>
              <c:pt idx="56">
                <c:v>-29.867710546516403</c:v>
              </c:pt>
              <c:pt idx="57">
                <c:v>-29.082165828116846</c:v>
              </c:pt>
              <c:pt idx="58">
                <c:v>-31.55750894273649</c:v>
              </c:pt>
              <c:pt idx="59">
                <c:v>-32.122392161196338</c:v>
              </c:pt>
              <c:pt idx="60">
                <c:v>-31.764828333686854</c:v>
              </c:pt>
              <c:pt idx="61">
                <c:v>-29.721466349234163</c:v>
              </c:pt>
              <c:pt idx="62">
                <c:v>-28.292843262465599</c:v>
              </c:pt>
              <c:pt idx="63">
                <c:v>-27.431364578919229</c:v>
              </c:pt>
              <c:pt idx="64">
                <c:v>-27.227744455293116</c:v>
              </c:pt>
              <c:pt idx="65">
                <c:v>-28.130279812650361</c:v>
              </c:pt>
              <c:pt idx="66">
                <c:v>-29.261334470415989</c:v>
              </c:pt>
              <c:pt idx="67">
                <c:v>-30.659417389793326</c:v>
              </c:pt>
              <c:pt idx="68">
                <c:v>-31.683597048081413</c:v>
              </c:pt>
              <c:pt idx="69">
                <c:v>-32.502840186549811</c:v>
              </c:pt>
              <c:pt idx="70">
                <c:v>-34.055495815686314</c:v>
              </c:pt>
              <c:pt idx="71">
                <c:v>-35.764896792210003</c:v>
              </c:pt>
              <c:pt idx="72">
                <c:v>-37.329452657235976</c:v>
              </c:pt>
              <c:pt idx="73">
                <c:v>-37.692159223292379</c:v>
              </c:pt>
              <c:pt idx="74">
                <c:v>-38.529240263682105</c:v>
              </c:pt>
              <c:pt idx="75">
                <c:v>-39.81348412744385</c:v>
              </c:pt>
              <c:pt idx="76">
                <c:v>-37.876893620005937</c:v>
              </c:pt>
              <c:pt idx="77">
                <c:v>-35.214838461643787</c:v>
              </c:pt>
              <c:pt idx="78">
                <c:v>-33.567598105397494</c:v>
              </c:pt>
              <c:pt idx="79">
                <c:v>-33.321022378214124</c:v>
              </c:pt>
              <c:pt idx="80">
                <c:v>-34.758594459255974</c:v>
              </c:pt>
              <c:pt idx="81">
                <c:v>-34.115706728821309</c:v>
              </c:pt>
              <c:pt idx="82">
                <c:v>-35.360450919103911</c:v>
              </c:pt>
              <c:pt idx="83">
                <c:v>-35.581431594090994</c:v>
              </c:pt>
              <c:pt idx="84">
                <c:v>-37.509849302433295</c:v>
              </c:pt>
              <c:pt idx="85">
                <c:v>-38.629347325991411</c:v>
              </c:pt>
              <c:pt idx="86">
                <c:v>-40.194725875609763</c:v>
              </c:pt>
              <c:pt idx="87">
                <c:v>-40.902876051398394</c:v>
              </c:pt>
              <c:pt idx="88">
                <c:v>-42.046383845791098</c:v>
              </c:pt>
              <c:pt idx="89">
                <c:v>-41.632107661132999</c:v>
              </c:pt>
              <c:pt idx="90">
                <c:v>-40.495279682263245</c:v>
              </c:pt>
              <c:pt idx="91">
                <c:v>-40.795254475627196</c:v>
              </c:pt>
              <c:pt idx="92">
                <c:v>-41.095385085254861</c:v>
              </c:pt>
              <c:pt idx="93">
                <c:v>-43.481383457894232</c:v>
              </c:pt>
              <c:pt idx="94">
                <c:v>-44.200970701190251</c:v>
              </c:pt>
              <c:pt idx="95">
                <c:v>-45.733717179422811</c:v>
              </c:pt>
              <c:pt idx="96">
                <c:v>-46.365055290433482</c:v>
              </c:pt>
              <c:pt idx="97">
                <c:v>-47.997557960680055</c:v>
              </c:pt>
              <c:pt idx="98">
                <c:v>-49.646754680984081</c:v>
              </c:pt>
              <c:pt idx="99">
                <c:v>-51.303895962850355</c:v>
              </c:pt>
              <c:pt idx="100">
                <c:v>-52.889525601022164</c:v>
              </c:pt>
              <c:pt idx="101">
                <c:v>-54.690531747906618</c:v>
              </c:pt>
              <c:pt idx="102">
                <c:v>-55.609038100655312</c:v>
              </c:pt>
              <c:pt idx="103">
                <c:v>-57.317654049092177</c:v>
              </c:pt>
              <c:pt idx="104">
                <c:v>-59.330339704321382</c:v>
              </c:pt>
              <c:pt idx="105">
                <c:v>-61.925573772083212</c:v>
              </c:pt>
              <c:pt idx="106">
                <c:v>-64.173524136989556</c:v>
              </c:pt>
              <c:pt idx="107">
                <c:v>-65.252082537448189</c:v>
              </c:pt>
              <c:pt idx="108">
                <c:v>-66.64388003832758</c:v>
              </c:pt>
              <c:pt idx="109">
                <c:v>-67.481237051483419</c:v>
              </c:pt>
              <c:pt idx="110">
                <c:v>-68.785962185958411</c:v>
              </c:pt>
              <c:pt idx="111">
                <c:v>-69.747204413306036</c:v>
              </c:pt>
              <c:pt idx="112">
                <c:v>-70.940735180527454</c:v>
              </c:pt>
              <c:pt idx="113">
                <c:v>-71.510769909294197</c:v>
              </c:pt>
              <c:pt idx="114">
                <c:v>-71.791990251844794</c:v>
              </c:pt>
              <c:pt idx="115">
                <c:v>-70.266535001148696</c:v>
              </c:pt>
              <c:pt idx="116">
                <c:v>-70.5</c:v>
              </c:pt>
              <c:pt idx="117">
                <c:v>-71.3</c:v>
              </c:pt>
              <c:pt idx="118">
                <c:v>-72.2</c:v>
              </c:pt>
              <c:pt idx="119">
                <c:v>-70.7</c:v>
              </c:pt>
              <c:pt idx="120">
                <c:v>-68.8</c:v>
              </c:pt>
              <c:pt idx="121">
                <c:v>-66.7</c:v>
              </c:pt>
              <c:pt idx="122">
                <c:v>-65.7</c:v>
              </c:pt>
              <c:pt idx="123">
                <c:v>-64.099999999999994</c:v>
              </c:pt>
              <c:pt idx="124">
                <c:v>-63.7</c:v>
              </c:pt>
              <c:pt idx="125">
                <c:v>-62.2</c:v>
              </c:pt>
            </c:numLit>
          </c:val>
        </c:ser>
        <c:ser>
          <c:idx val="2"/>
          <c:order val="2"/>
          <c:tx>
            <c:v>#REF!</c:v>
          </c:tx>
          <c:spPr>
            <a:ln w="38100">
              <a:solidFill>
                <a:schemeClr val="accent2"/>
              </a:solidFill>
              <a:prstDash val="solid"/>
            </a:ln>
          </c:spPr>
          <c:marker>
            <c:symbol val="none"/>
          </c:marker>
          <c:dLbls>
            <c:dLbl>
              <c:idx val="21"/>
              <c:layout>
                <c:manualLayout>
                  <c:x val="0.1725522562691712"/>
                  <c:y val="0.10779420353871742"/>
                </c:manualLayout>
              </c:layout>
              <c:tx>
                <c:rich>
                  <a:bodyPr/>
                  <a:lstStyle/>
                  <a:p>
                    <a:pPr>
                      <a:defRPr sz="700" b="1" i="0" u="none" strike="noStrike" baseline="0">
                        <a:solidFill>
                          <a:schemeClr val="accent6"/>
                        </a:solidFill>
                        <a:latin typeface="Arial"/>
                        <a:ea typeface="Arial"/>
                        <a:cs typeface="Arial"/>
                      </a:defRPr>
                    </a:pPr>
                    <a:r>
                      <a:rPr lang="pt-PT" baseline="0">
                        <a:solidFill>
                          <a:schemeClr val="accent6"/>
                        </a:solidFill>
                      </a:rPr>
                      <a:t>c</a:t>
                    </a:r>
                    <a:r>
                      <a:rPr lang="pt-PT"/>
                      <a:t>omércio </a:t>
                    </a:r>
                  </a:p>
                </c:rich>
              </c:tx>
              <c:spPr>
                <a:noFill/>
                <a:ln w="25400">
                  <a:noFill/>
                </a:ln>
              </c:spPr>
              <c:dLblPos val="r"/>
            </c:dLbl>
            <c:delete val="1"/>
            <c:txPr>
              <a:bodyPr/>
              <a:lstStyle/>
              <a:p>
                <a:pPr>
                  <a:defRPr baseline="0">
                    <a:solidFill>
                      <a:schemeClr val="accent6"/>
                    </a:solidFill>
                  </a:defRPr>
                </a:pPr>
                <a:endParaRPr lang="pt-PT"/>
              </a:p>
            </c:txPr>
          </c:dLbls>
          <c:cat>
            <c:strLit>
              <c:ptCount val="126"/>
              <c:pt idx="0">
                <c:v>jan.03</c:v>
              </c:pt>
              <c:pt idx="6">
                <c:v>jul.03</c:v>
              </c:pt>
              <c:pt idx="12">
                <c:v>jan.04</c:v>
              </c:pt>
              <c:pt idx="18">
                <c:v>jul.04</c:v>
              </c:pt>
              <c:pt idx="24">
                <c:v>jan.05</c:v>
              </c:pt>
              <c:pt idx="30">
                <c:v>jul.05</c:v>
              </c:pt>
              <c:pt idx="36">
                <c:v>jan.06</c:v>
              </c:pt>
              <c:pt idx="42">
                <c:v>jul.06</c:v>
              </c:pt>
              <c:pt idx="48">
                <c:v>jan.07</c:v>
              </c:pt>
              <c:pt idx="54">
                <c:v>jul.07</c:v>
              </c:pt>
              <c:pt idx="60">
                <c:v>jan.08</c:v>
              </c:pt>
              <c:pt idx="66">
                <c:v>jul.08</c:v>
              </c:pt>
              <c:pt idx="72">
                <c:v>jan.09</c:v>
              </c:pt>
              <c:pt idx="78">
                <c:v>jul.09</c:v>
              </c:pt>
              <c:pt idx="84">
                <c:v>jan.10</c:v>
              </c:pt>
              <c:pt idx="90">
                <c:v>jul.10</c:v>
              </c:pt>
              <c:pt idx="96">
                <c:v>jan.11</c:v>
              </c:pt>
              <c:pt idx="102">
                <c:v>jul.11</c:v>
              </c:pt>
              <c:pt idx="108">
                <c:v>jan.12</c:v>
              </c:pt>
              <c:pt idx="114">
                <c:v>jul.12</c:v>
              </c:pt>
              <c:pt idx="120">
                <c:v>jan. 13</c:v>
              </c:pt>
            </c:strLit>
          </c:cat>
          <c:val>
            <c:numLit>
              <c:formatCode>General</c:formatCode>
              <c:ptCount val="126"/>
              <c:pt idx="0">
                <c:v>-12.772025085900728</c:v>
              </c:pt>
              <c:pt idx="1">
                <c:v>-11.473536985189707</c:v>
              </c:pt>
              <c:pt idx="2">
                <c:v>-11.92712789893516</c:v>
              </c:pt>
              <c:pt idx="3">
                <c:v>-12.027987002630292</c:v>
              </c:pt>
              <c:pt idx="4">
                <c:v>-13.176812463173901</c:v>
              </c:pt>
              <c:pt idx="5">
                <c:v>-12.805998685211692</c:v>
              </c:pt>
              <c:pt idx="6">
                <c:v>-12.233613099293935</c:v>
              </c:pt>
              <c:pt idx="7">
                <c:v>-9.6081323584560643</c:v>
              </c:pt>
              <c:pt idx="8">
                <c:v>-7.4784672068403424</c:v>
              </c:pt>
              <c:pt idx="9">
                <c:v>-5.5535070623599276</c:v>
              </c:pt>
              <c:pt idx="10">
                <c:v>-4.8557218683208365</c:v>
              </c:pt>
              <c:pt idx="11">
                <c:v>-4.4228266963961858</c:v>
              </c:pt>
              <c:pt idx="12">
                <c:v>-4.1751027541583516</c:v>
              </c:pt>
              <c:pt idx="13">
                <c:v>-5.5768392078865743</c:v>
              </c:pt>
              <c:pt idx="14">
                <c:v>-7.4262064970940314</c:v>
              </c:pt>
              <c:pt idx="15">
                <c:v>-8.2239839704336699</c:v>
              </c:pt>
              <c:pt idx="16">
                <c:v>-5.0139265497063255</c:v>
              </c:pt>
              <c:pt idx="17">
                <c:v>-2.4342403463278397</c:v>
              </c:pt>
              <c:pt idx="18">
                <c:v>-0.10744875065121064</c:v>
              </c:pt>
              <c:pt idx="19">
                <c:v>-1.2677573826882929</c:v>
              </c:pt>
              <c:pt idx="20">
                <c:v>-1.3181655965583969</c:v>
              </c:pt>
              <c:pt idx="21">
                <c:v>-2.7765164653534726</c:v>
              </c:pt>
              <c:pt idx="22">
                <c:v>-3.6637389675686212</c:v>
              </c:pt>
              <c:pt idx="23">
                <c:v>-4.2372422426464702</c:v>
              </c:pt>
              <c:pt idx="24">
                <c:v>-4.6152013892606734</c:v>
              </c:pt>
              <c:pt idx="25">
                <c:v>-5.0867582902005424</c:v>
              </c:pt>
              <c:pt idx="26">
                <c:v>-4.9629165170729621</c:v>
              </c:pt>
              <c:pt idx="27">
                <c:v>-5.5452569010455468</c:v>
              </c:pt>
              <c:pt idx="28">
                <c:v>-5.1521523218328795</c:v>
              </c:pt>
              <c:pt idx="29">
                <c:v>-6.3255408694333255</c:v>
              </c:pt>
              <c:pt idx="30">
                <c:v>-7.5501454130222054</c:v>
              </c:pt>
              <c:pt idx="31">
                <c:v>-9.6888631906319933</c:v>
              </c:pt>
              <c:pt idx="32">
                <c:v>-10.628540015044354</c:v>
              </c:pt>
              <c:pt idx="33">
                <c:v>-11.281020438262548</c:v>
              </c:pt>
              <c:pt idx="34">
                <c:v>-11.146038279140782</c:v>
              </c:pt>
              <c:pt idx="35">
                <c:v>-8.7556299043338672</c:v>
              </c:pt>
              <c:pt idx="36">
                <c:v>-6.6536131955834188</c:v>
              </c:pt>
              <c:pt idx="37">
                <c:v>-5.1352363130188543</c:v>
              </c:pt>
              <c:pt idx="38">
                <c:v>-7.6613526716122244</c:v>
              </c:pt>
              <c:pt idx="39">
                <c:v>-7.6012629794287294</c:v>
              </c:pt>
              <c:pt idx="40">
                <c:v>-9.2597857628087468</c:v>
              </c:pt>
              <c:pt idx="41">
                <c:v>-7.2162561018088534</c:v>
              </c:pt>
              <c:pt idx="42">
                <c:v>-7.2284035565916547</c:v>
              </c:pt>
              <c:pt idx="43">
                <c:v>-6.4669836670216254</c:v>
              </c:pt>
              <c:pt idx="44">
                <c:v>-6.1927663052750095</c:v>
              </c:pt>
              <c:pt idx="45">
                <c:v>-4.2593326941106984</c:v>
              </c:pt>
              <c:pt idx="46">
                <c:v>-2.8544422230276121</c:v>
              </c:pt>
              <c:pt idx="47">
                <c:v>-2.9922159512163584</c:v>
              </c:pt>
              <c:pt idx="48">
                <c:v>-4.3284326349785447</c:v>
              </c:pt>
              <c:pt idx="49">
                <c:v>-3.7428347181721047</c:v>
              </c:pt>
              <c:pt idx="50">
                <c:v>-3.7296802634455495</c:v>
              </c:pt>
              <c:pt idx="51">
                <c:v>-3.5463494038857122</c:v>
              </c:pt>
              <c:pt idx="52">
                <c:v>-3.418191747544522</c:v>
              </c:pt>
              <c:pt idx="53">
                <c:v>-2.5105689429498868</c:v>
              </c:pt>
              <c:pt idx="54">
                <c:v>-2.6917634674148307</c:v>
              </c:pt>
              <c:pt idx="55">
                <c:v>-3.1895372725682822</c:v>
              </c:pt>
              <c:pt idx="56">
                <c:v>-4.0646850556108856</c:v>
              </c:pt>
              <c:pt idx="57">
                <c:v>-3.9112706807054107</c:v>
              </c:pt>
              <c:pt idx="58">
                <c:v>-3.4615571730901777</c:v>
              </c:pt>
              <c:pt idx="59">
                <c:v>-2.5537927190758025</c:v>
              </c:pt>
              <c:pt idx="60">
                <c:v>-1.9882569884243981</c:v>
              </c:pt>
              <c:pt idx="61">
                <c:v>-1.9816824226698517</c:v>
              </c:pt>
              <c:pt idx="62">
                <c:v>-1.8602003803665021</c:v>
              </c:pt>
              <c:pt idx="63">
                <c:v>-2.8388906333918529</c:v>
              </c:pt>
              <c:pt idx="64">
                <c:v>-4.2143849471048656</c:v>
              </c:pt>
              <c:pt idx="65">
                <c:v>-7.4531063005227773</c:v>
              </c:pt>
              <c:pt idx="66">
                <c:v>-9.7720228863810785</c:v>
              </c:pt>
              <c:pt idx="67">
                <c:v>-11.10209249407175</c:v>
              </c:pt>
              <c:pt idx="68">
                <c:v>-11.422916543034274</c:v>
              </c:pt>
              <c:pt idx="69">
                <c:v>-12.610291829116798</c:v>
              </c:pt>
              <c:pt idx="70">
                <c:v>-14.783340986288385</c:v>
              </c:pt>
              <c:pt idx="71">
                <c:v>-17.371156531586077</c:v>
              </c:pt>
              <c:pt idx="72">
                <c:v>-17.980827643730155</c:v>
              </c:pt>
              <c:pt idx="73">
                <c:v>-19.848734283750979</c:v>
              </c:pt>
              <c:pt idx="74">
                <c:v>-20.255997456413848</c:v>
              </c:pt>
              <c:pt idx="75">
                <c:v>-21.397563267025607</c:v>
              </c:pt>
              <c:pt idx="76">
                <c:v>-19.972490944408186</c:v>
              </c:pt>
              <c:pt idx="77">
                <c:v>-17.765585380751638</c:v>
              </c:pt>
              <c:pt idx="78">
                <c:v>-14.727406627869676</c:v>
              </c:pt>
              <c:pt idx="79">
                <c:v>-12.248274955842048</c:v>
              </c:pt>
              <c:pt idx="80">
                <c:v>-9.7452278461582686</c:v>
              </c:pt>
              <c:pt idx="81">
                <c:v>-7.7644091930062364</c:v>
              </c:pt>
              <c:pt idx="82">
                <c:v>-6.5416802652848824</c:v>
              </c:pt>
              <c:pt idx="83">
                <c:v>-5.9759821055851434</c:v>
              </c:pt>
              <c:pt idx="84">
                <c:v>-5.8778345103817449</c:v>
              </c:pt>
              <c:pt idx="85">
                <c:v>-4.5321497132354809</c:v>
              </c:pt>
              <c:pt idx="86">
                <c:v>-3.8727868127028571</c:v>
              </c:pt>
              <c:pt idx="87">
                <c:v>-2.5758030531255587</c:v>
              </c:pt>
              <c:pt idx="88">
                <c:v>-2.4392802471594872</c:v>
              </c:pt>
              <c:pt idx="89">
                <c:v>-2.4628612684713298</c:v>
              </c:pt>
              <c:pt idx="90">
                <c:v>-3.2793063566788665</c:v>
              </c:pt>
              <c:pt idx="91">
                <c:v>-3.9821931006343712</c:v>
              </c:pt>
              <c:pt idx="92">
                <c:v>-5.4319820553316509</c:v>
              </c:pt>
              <c:pt idx="93">
                <c:v>-7.0535143246388285</c:v>
              </c:pt>
              <c:pt idx="94">
                <c:v>-7.7528444323172465</c:v>
              </c:pt>
              <c:pt idx="95">
                <c:v>-8.1304751995852786</c:v>
              </c:pt>
              <c:pt idx="96">
                <c:v>-7.1647782439239345</c:v>
              </c:pt>
              <c:pt idx="97">
                <c:v>-7.4701143574194582</c:v>
              </c:pt>
              <c:pt idx="98">
                <c:v>-8.335493086346295</c:v>
              </c:pt>
              <c:pt idx="99">
                <c:v>-11.827072803808109</c:v>
              </c:pt>
              <c:pt idx="100">
                <c:v>-14.697203475879945</c:v>
              </c:pt>
              <c:pt idx="101">
                <c:v>-16.553785475818731</c:v>
              </c:pt>
              <c:pt idx="102">
                <c:v>-17.786734300271124</c:v>
              </c:pt>
              <c:pt idx="103">
                <c:v>-18.345899292163171</c:v>
              </c:pt>
              <c:pt idx="104">
                <c:v>-19.242604406040087</c:v>
              </c:pt>
              <c:pt idx="105">
                <c:v>-19.680308840750627</c:v>
              </c:pt>
              <c:pt idx="106">
                <c:v>-21.291731059131589</c:v>
              </c:pt>
              <c:pt idx="107">
                <c:v>-22.439186330026587</c:v>
              </c:pt>
              <c:pt idx="108">
                <c:v>-22.279047526042532</c:v>
              </c:pt>
              <c:pt idx="109">
                <c:v>-21.222830947465589</c:v>
              </c:pt>
              <c:pt idx="110">
                <c:v>-19.897415134468698</c:v>
              </c:pt>
              <c:pt idx="111">
                <c:v>-19.296838986973196</c:v>
              </c:pt>
              <c:pt idx="112">
                <c:v>-19.837130795921439</c:v>
              </c:pt>
              <c:pt idx="113">
                <c:v>-19.940898935164412</c:v>
              </c:pt>
              <c:pt idx="114">
                <c:v>-19.8</c:v>
              </c:pt>
              <c:pt idx="115">
                <c:v>-19.600000000000001</c:v>
              </c:pt>
              <c:pt idx="116">
                <c:v>-20.5</c:v>
              </c:pt>
              <c:pt idx="117">
                <c:v>-21.8</c:v>
              </c:pt>
              <c:pt idx="118">
                <c:v>-20.7</c:v>
              </c:pt>
              <c:pt idx="119">
                <c:v>-19.899999999999999</c:v>
              </c:pt>
              <c:pt idx="120">
                <c:v>-19</c:v>
              </c:pt>
              <c:pt idx="121">
                <c:v>-18.5</c:v>
              </c:pt>
              <c:pt idx="122">
                <c:v>-16.7</c:v>
              </c:pt>
              <c:pt idx="123">
                <c:v>-15.3</c:v>
              </c:pt>
              <c:pt idx="124">
                <c:v>-14.2</c:v>
              </c:pt>
              <c:pt idx="125">
                <c:v>-13.8</c:v>
              </c:pt>
            </c:numLit>
          </c:val>
        </c:ser>
        <c:ser>
          <c:idx val="3"/>
          <c:order val="3"/>
          <c:tx>
            <c:v>#REF!</c:v>
          </c:tx>
          <c:spPr>
            <a:ln w="25400">
              <a:solidFill>
                <a:srgbClr val="333333"/>
              </a:solidFill>
              <a:prstDash val="solid"/>
            </a:ln>
          </c:spPr>
          <c:marker>
            <c:symbol val="none"/>
          </c:marker>
          <c:dLbls>
            <c:dLbl>
              <c:idx val="20"/>
              <c:layout>
                <c:manualLayout>
                  <c:x val="-0.1047566644530918"/>
                  <c:y val="-8.3758643072847194E-2"/>
                </c:manualLayout>
              </c:layout>
              <c:tx>
                <c:rich>
                  <a:bodyPr/>
                  <a:lstStyle/>
                  <a:p>
                    <a:pPr>
                      <a:defRPr sz="800" b="0" i="0" u="none" strike="noStrike" baseline="0">
                        <a:solidFill>
                          <a:srgbClr val="000000"/>
                        </a:solidFill>
                        <a:latin typeface="Arial"/>
                        <a:ea typeface="Arial"/>
                        <a:cs typeface="Arial"/>
                      </a:defRPr>
                    </a:pPr>
                    <a:r>
                      <a:rPr lang="pt-PT" sz="700" b="1" i="0" u="none" strike="noStrike" baseline="0">
                        <a:solidFill>
                          <a:srgbClr val="000000"/>
                        </a:solidFill>
                        <a:latin typeface="Arial"/>
                        <a:cs typeface="Arial"/>
                      </a:rPr>
                      <a:t>serviços</a:t>
                    </a:r>
                    <a:r>
                      <a:rPr lang="pt-PT" sz="800" b="1" i="0" u="none" strike="noStrike" baseline="0">
                        <a:solidFill>
                          <a:srgbClr val="000000"/>
                        </a:solidFill>
                        <a:latin typeface="Arial"/>
                        <a:cs typeface="Arial"/>
                      </a:rPr>
                      <a:t> </a:t>
                    </a:r>
                    <a:r>
                      <a:rPr lang="pt-PT" sz="600" b="0" i="0" u="none" strike="noStrike" baseline="30000">
                        <a:solidFill>
                          <a:srgbClr val="000000"/>
                        </a:solidFill>
                        <a:latin typeface="Arial"/>
                        <a:cs typeface="Arial"/>
                      </a:rPr>
                      <a:t>(2)</a:t>
                    </a:r>
                  </a:p>
                </c:rich>
              </c:tx>
              <c:spPr>
                <a:noFill/>
                <a:ln w="25400">
                  <a:noFill/>
                </a:ln>
              </c:spPr>
              <c:dLblPos val="r"/>
            </c:dLbl>
            <c:delete val="1"/>
          </c:dLbls>
          <c:cat>
            <c:strLit>
              <c:ptCount val="126"/>
              <c:pt idx="0">
                <c:v>jan.03</c:v>
              </c:pt>
              <c:pt idx="6">
                <c:v>jul.03</c:v>
              </c:pt>
              <c:pt idx="12">
                <c:v>jan.04</c:v>
              </c:pt>
              <c:pt idx="18">
                <c:v>jul.04</c:v>
              </c:pt>
              <c:pt idx="24">
                <c:v>jan.05</c:v>
              </c:pt>
              <c:pt idx="30">
                <c:v>jul.05</c:v>
              </c:pt>
              <c:pt idx="36">
                <c:v>jan.06</c:v>
              </c:pt>
              <c:pt idx="42">
                <c:v>jul.06</c:v>
              </c:pt>
              <c:pt idx="48">
                <c:v>jan.07</c:v>
              </c:pt>
              <c:pt idx="54">
                <c:v>jul.07</c:v>
              </c:pt>
              <c:pt idx="60">
                <c:v>jan.08</c:v>
              </c:pt>
              <c:pt idx="66">
                <c:v>jul.08</c:v>
              </c:pt>
              <c:pt idx="72">
                <c:v>jan.09</c:v>
              </c:pt>
              <c:pt idx="78">
                <c:v>jul.09</c:v>
              </c:pt>
              <c:pt idx="84">
                <c:v>jan.10</c:v>
              </c:pt>
              <c:pt idx="90">
                <c:v>jul.10</c:v>
              </c:pt>
              <c:pt idx="96">
                <c:v>jan.11</c:v>
              </c:pt>
              <c:pt idx="102">
                <c:v>jul.11</c:v>
              </c:pt>
              <c:pt idx="108">
                <c:v>jan.12</c:v>
              </c:pt>
              <c:pt idx="114">
                <c:v>jul.12</c:v>
              </c:pt>
              <c:pt idx="120">
                <c:v>jan. 13</c:v>
              </c:pt>
            </c:strLit>
          </c:cat>
          <c:val>
            <c:numLit>
              <c:formatCode>General</c:formatCode>
              <c:ptCount val="126"/>
              <c:pt idx="0">
                <c:v>-6.4383647908337283</c:v>
              </c:pt>
              <c:pt idx="1">
                <c:v>-5.480506101084992</c:v>
              </c:pt>
              <c:pt idx="2">
                <c:v>-10.08476719056508</c:v>
              </c:pt>
              <c:pt idx="3">
                <c:v>-13.783292672810928</c:v>
              </c:pt>
              <c:pt idx="4">
                <c:v>-17.302682451379489</c:v>
              </c:pt>
              <c:pt idx="5">
                <c:v>-16.017461644844634</c:v>
              </c:pt>
              <c:pt idx="6">
                <c:v>-14.847079819664344</c:v>
              </c:pt>
              <c:pt idx="7">
                <c:v>-11.128894549799325</c:v>
              </c:pt>
              <c:pt idx="8">
                <c:v>-13.084543938707094</c:v>
              </c:pt>
              <c:pt idx="9">
                <c:v>-10.778003721152592</c:v>
              </c:pt>
              <c:pt idx="10">
                <c:v>-10.20993988357062</c:v>
              </c:pt>
              <c:pt idx="11">
                <c:v>-6.1303514922063433</c:v>
              </c:pt>
              <c:pt idx="12">
                <c:v>-6.673683357147806</c:v>
              </c:pt>
              <c:pt idx="13">
                <c:v>-6.4092576647904824</c:v>
              </c:pt>
              <c:pt idx="14">
                <c:v>-3.4413683754012867</c:v>
              </c:pt>
              <c:pt idx="15">
                <c:v>2.0194816249060827</c:v>
              </c:pt>
              <c:pt idx="16">
                <c:v>5.4975204972180336</c:v>
              </c:pt>
              <c:pt idx="17">
                <c:v>5.0385095501768395</c:v>
              </c:pt>
              <c:pt idx="18">
                <c:v>1.9779591205401581</c:v>
              </c:pt>
              <c:pt idx="19">
                <c:v>1.7898963134905137</c:v>
              </c:pt>
              <c:pt idx="20">
                <c:v>0.60417444323914893</c:v>
              </c:pt>
              <c:pt idx="21">
                <c:v>-0.92039967907535825</c:v>
              </c:pt>
              <c:pt idx="22">
                <c:v>-2.3538007788118986</c:v>
              </c:pt>
              <c:pt idx="23">
                <c:v>-3.1909090950389962</c:v>
              </c:pt>
              <c:pt idx="24">
                <c:v>-3.8212679138493137</c:v>
              </c:pt>
              <c:pt idx="25">
                <c:v>-4.0633673777468697</c:v>
              </c:pt>
              <c:pt idx="26">
                <c:v>-4.5952187170367145</c:v>
              </c:pt>
              <c:pt idx="27">
                <c:v>-5.5476786301902878</c:v>
              </c:pt>
              <c:pt idx="28">
                <c:v>-6.7650778976610626</c:v>
              </c:pt>
              <c:pt idx="29">
                <c:v>-6.7635781089866072</c:v>
              </c:pt>
              <c:pt idx="30">
                <c:v>-7.1370665457816189</c:v>
              </c:pt>
              <c:pt idx="31">
                <c:v>-6.8032382289133784</c:v>
              </c:pt>
              <c:pt idx="32">
                <c:v>-6.6860661891924424</c:v>
              </c:pt>
              <c:pt idx="33">
                <c:v>-6.099741343919387</c:v>
              </c:pt>
              <c:pt idx="34">
                <c:v>-8.3352655792098727</c:v>
              </c:pt>
              <c:pt idx="35">
                <c:v>-6.2527883822671964</c:v>
              </c:pt>
              <c:pt idx="36">
                <c:v>-6.1153393850810094</c:v>
              </c:pt>
              <c:pt idx="37">
                <c:v>-4.1947156679025532</c:v>
              </c:pt>
              <c:pt idx="38">
                <c:v>-6.0562240965652441</c:v>
              </c:pt>
              <c:pt idx="39">
                <c:v>-4.970083961977446</c:v>
              </c:pt>
              <c:pt idx="40">
                <c:v>-4.7419821449697421</c:v>
              </c:pt>
              <c:pt idx="41">
                <c:v>2.1852684598595977</c:v>
              </c:pt>
              <c:pt idx="42">
                <c:v>3.5389171924385239</c:v>
              </c:pt>
              <c:pt idx="43">
                <c:v>2.3107530468307047</c:v>
              </c:pt>
              <c:pt idx="44">
                <c:v>-2.6878603135125001</c:v>
              </c:pt>
              <c:pt idx="45">
                <c:v>-1.2170526132559578</c:v>
              </c:pt>
              <c:pt idx="46">
                <c:v>0.82466890194501519</c:v>
              </c:pt>
              <c:pt idx="47">
                <c:v>1.1771487787405133</c:v>
              </c:pt>
              <c:pt idx="48">
                <c:v>-0.67797816110687925</c:v>
              </c:pt>
              <c:pt idx="49">
                <c:v>0.35382070375462427</c:v>
              </c:pt>
              <c:pt idx="50">
                <c:v>1.0725087850587369</c:v>
              </c:pt>
              <c:pt idx="51">
                <c:v>3.6565492354175149</c:v>
              </c:pt>
              <c:pt idx="52">
                <c:v>4.2096807516118524</c:v>
              </c:pt>
              <c:pt idx="53">
                <c:v>4.1373421773720702</c:v>
              </c:pt>
              <c:pt idx="54">
                <c:v>2.7625587079813236</c:v>
              </c:pt>
              <c:pt idx="55">
                <c:v>2.9956946570259602</c:v>
              </c:pt>
              <c:pt idx="56">
                <c:v>3.8315865433569312</c:v>
              </c:pt>
              <c:pt idx="57">
                <c:v>4.0088584695386871</c:v>
              </c:pt>
              <c:pt idx="58">
                <c:v>5.135818993100159</c:v>
              </c:pt>
              <c:pt idx="59">
                <c:v>4.825321140800785</c:v>
              </c:pt>
              <c:pt idx="60">
                <c:v>6.1083496888719528</c:v>
              </c:pt>
              <c:pt idx="61">
                <c:v>5.0367444715181104</c:v>
              </c:pt>
              <c:pt idx="62">
                <c:v>5.309823865855404</c:v>
              </c:pt>
              <c:pt idx="63">
                <c:v>6.2046149861571855</c:v>
              </c:pt>
              <c:pt idx="64">
                <c:v>5.930243418163994</c:v>
              </c:pt>
              <c:pt idx="65">
                <c:v>4.1134130826007018</c:v>
              </c:pt>
              <c:pt idx="66">
                <c:v>0.44122581803771926</c:v>
              </c:pt>
              <c:pt idx="67">
                <c:v>-2.9673807706422699</c:v>
              </c:pt>
              <c:pt idx="68">
                <c:v>-5.7057167608397208</c:v>
              </c:pt>
              <c:pt idx="69">
                <c:v>-9.0673568401603717</c:v>
              </c:pt>
              <c:pt idx="70">
                <c:v>-10.39759790611085</c:v>
              </c:pt>
              <c:pt idx="71">
                <c:v>-10.318062357076135</c:v>
              </c:pt>
              <c:pt idx="72">
                <c:v>-12.878358347103253</c:v>
              </c:pt>
              <c:pt idx="73">
                <c:v>-18.286819788510229</c:v>
              </c:pt>
              <c:pt idx="74">
                <c:v>-23.527112075894085</c:v>
              </c:pt>
              <c:pt idx="75">
                <c:v>-25.23635281689759</c:v>
              </c:pt>
              <c:pt idx="76">
                <c:v>-24.334218754508235</c:v>
              </c:pt>
              <c:pt idx="77">
                <c:v>-23.071651073604031</c:v>
              </c:pt>
              <c:pt idx="78">
                <c:v>-20.014685770507139</c:v>
              </c:pt>
              <c:pt idx="79">
                <c:v>-15.117619547189706</c:v>
              </c:pt>
              <c:pt idx="80">
                <c:v>-12.381774388959926</c:v>
              </c:pt>
              <c:pt idx="81">
                <c:v>-10.322786585736557</c:v>
              </c:pt>
              <c:pt idx="82">
                <c:v>-10.442753342643131</c:v>
              </c:pt>
              <c:pt idx="83">
                <c:v>-9.4458963827450066</c:v>
              </c:pt>
              <c:pt idx="84">
                <c:v>-7.8712579308542834</c:v>
              </c:pt>
              <c:pt idx="85">
                <c:v>-7.7489918901534978</c:v>
              </c:pt>
              <c:pt idx="86">
                <c:v>-6.6706909539994905</c:v>
              </c:pt>
              <c:pt idx="87">
                <c:v>-7.5334548257370306</c:v>
              </c:pt>
              <c:pt idx="88">
                <c:v>-7.3207910472231772</c:v>
              </c:pt>
              <c:pt idx="89">
                <c:v>-8.8549317891261534</c:v>
              </c:pt>
              <c:pt idx="90">
                <c:v>-8.6433122584626521</c:v>
              </c:pt>
              <c:pt idx="91">
                <c:v>-10.241553107886908</c:v>
              </c:pt>
              <c:pt idx="92">
                <c:v>-9.8067145978988748</c:v>
              </c:pt>
              <c:pt idx="93">
                <c:v>-10.598123080127968</c:v>
              </c:pt>
              <c:pt idx="94">
                <c:v>-9.456081703812103</c:v>
              </c:pt>
              <c:pt idx="95">
                <c:v>-9.9510023642193968</c:v>
              </c:pt>
              <c:pt idx="96">
                <c:v>-11.127975324781398</c:v>
              </c:pt>
              <c:pt idx="97">
                <c:v>-10.639508876260434</c:v>
              </c:pt>
              <c:pt idx="98">
                <c:v>-11.634147056034513</c:v>
              </c:pt>
              <c:pt idx="99">
                <c:v>-12.111109055730513</c:v>
              </c:pt>
              <c:pt idx="100">
                <c:v>-14.402981727481</c:v>
              </c:pt>
              <c:pt idx="101">
                <c:v>-14.705950265964384</c:v>
              </c:pt>
              <c:pt idx="102">
                <c:v>-16.838343383633799</c:v>
              </c:pt>
              <c:pt idx="103">
                <c:v>-19.195122961561069</c:v>
              </c:pt>
              <c:pt idx="104">
                <c:v>-22.496038476542129</c:v>
              </c:pt>
              <c:pt idx="105">
                <c:v>-23.830754233004953</c:v>
              </c:pt>
              <c:pt idx="106">
                <c:v>-26.441504972093089</c:v>
              </c:pt>
              <c:pt idx="107">
                <c:v>-28.055513069772729</c:v>
              </c:pt>
              <c:pt idx="108">
                <c:v>-29.481908207154714</c:v>
              </c:pt>
              <c:pt idx="109">
                <c:v>-29.189927905399781</c:v>
              </c:pt>
              <c:pt idx="110">
                <c:v>-29.626548545562645</c:v>
              </c:pt>
              <c:pt idx="111">
                <c:v>-29.904968489850834</c:v>
              </c:pt>
              <c:pt idx="112">
                <c:v>-29.509944057307667</c:v>
              </c:pt>
              <c:pt idx="113">
                <c:v>-30.301863536904555</c:v>
              </c:pt>
              <c:pt idx="114">
                <c:v>-31.065548817921488</c:v>
              </c:pt>
              <c:pt idx="115">
                <c:v>-30.621853106210171</c:v>
              </c:pt>
              <c:pt idx="116">
                <c:v>-31</c:v>
              </c:pt>
              <c:pt idx="117">
                <c:v>-33.1</c:v>
              </c:pt>
              <c:pt idx="118">
                <c:v>-35.9</c:v>
              </c:pt>
              <c:pt idx="119">
                <c:v>-35.200000000000003</c:v>
              </c:pt>
              <c:pt idx="120">
                <c:v>-32.700000000000003</c:v>
              </c:pt>
              <c:pt idx="121">
                <c:v>-31</c:v>
              </c:pt>
              <c:pt idx="122">
                <c:v>-29.7</c:v>
              </c:pt>
              <c:pt idx="123">
                <c:v>-29.1</c:v>
              </c:pt>
              <c:pt idx="124">
                <c:v>-27.9</c:v>
              </c:pt>
              <c:pt idx="125">
                <c:v>-26.5</c:v>
              </c:pt>
            </c:numLit>
          </c:val>
        </c:ser>
        <c:marker val="1"/>
        <c:axId val="94172672"/>
        <c:axId val="94174208"/>
      </c:lineChart>
      <c:catAx>
        <c:axId val="94172672"/>
        <c:scaling>
          <c:orientation val="minMax"/>
        </c:scaling>
        <c:axPos val="b"/>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94174208"/>
        <c:crosses val="autoZero"/>
        <c:auto val="1"/>
        <c:lblAlgn val="ctr"/>
        <c:lblOffset val="100"/>
        <c:tickLblSkip val="6"/>
        <c:tickMarkSkip val="1"/>
      </c:catAx>
      <c:valAx>
        <c:axId val="94174208"/>
        <c:scaling>
          <c:orientation val="minMax"/>
          <c:max val="20"/>
          <c:min val="-80"/>
        </c:scaling>
        <c:axPos val="l"/>
        <c:numFmt formatCode="0" sourceLinked="0"/>
        <c:maj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94172672"/>
        <c:crosses val="autoZero"/>
        <c:crossBetween val="between"/>
        <c:majorUnit val="10"/>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19.xml><?xml version="1.0" encoding="utf-8"?>
<c:chartSpace xmlns:c="http://schemas.openxmlformats.org/drawingml/2006/chart" xmlns:a="http://schemas.openxmlformats.org/drawingml/2006/main" xmlns:r="http://schemas.openxmlformats.org/officeDocument/2006/relationships">
  <c:lang val="pt-PT"/>
  <c:chart>
    <c:title>
      <c:tx>
        <c:rich>
          <a:bodyPr/>
          <a:lstStyle/>
          <a:p>
            <a:pPr>
              <a:defRPr sz="800" b="1" i="0" u="none" strike="noStrike" baseline="0">
                <a:solidFill>
                  <a:schemeClr val="tx2"/>
                </a:solidFill>
                <a:latin typeface="Arial"/>
                <a:ea typeface="Arial"/>
                <a:cs typeface="Arial"/>
              </a:defRPr>
            </a:pPr>
            <a:r>
              <a:rPr lang="pt-PT" baseline="0">
                <a:solidFill>
                  <a:schemeClr val="tx2"/>
                </a:solidFill>
              </a:rPr>
              <a:t>consumidores ...</a:t>
            </a:r>
          </a:p>
        </c:rich>
      </c:tx>
      <c:layout>
        <c:manualLayout>
          <c:xMode val="edge"/>
          <c:yMode val="edge"/>
          <c:x val="0.1337386018237082"/>
          <c:y val="2.7472527472530889E-2"/>
        </c:manualLayout>
      </c:layout>
      <c:spPr>
        <a:noFill/>
        <a:ln w="25400">
          <a:noFill/>
        </a:ln>
      </c:spPr>
    </c:title>
    <c:plotArea>
      <c:layout>
        <c:manualLayout>
          <c:layoutTarget val="inner"/>
          <c:xMode val="edge"/>
          <c:yMode val="edge"/>
          <c:x val="8.5106382978723707E-2"/>
          <c:y val="0.12637362637360727"/>
          <c:w val="0.9027355623100306"/>
          <c:h val="0.60989010989010994"/>
        </c:manualLayout>
      </c:layout>
      <c:lineChart>
        <c:grouping val="standard"/>
        <c:ser>
          <c:idx val="0"/>
          <c:order val="0"/>
          <c:tx>
            <c:v>jan.03 jul.03 jan.04 jul.04 jan.05 jul.05 jan.06 jul.06 jan.07 jul.07 jan.08 jul.08 jan.09 jul.09 jan.10 jul.10 jan.11 jul.11 jan.12 jul.12 jan. 13</c:v>
          </c:tx>
          <c:spPr>
            <a:ln w="25400">
              <a:solidFill>
                <a:schemeClr val="bg1">
                  <a:lumMod val="65000"/>
                </a:schemeClr>
              </a:solidFill>
              <a:prstDash val="solid"/>
            </a:ln>
          </c:spPr>
          <c:marker>
            <c:symbol val="none"/>
          </c:marker>
          <c:cat>
            <c:strLit>
              <c:ptCount val="126"/>
              <c:pt idx="0">
                <c:v>jan.03</c:v>
              </c:pt>
              <c:pt idx="6">
                <c:v>jul.03</c:v>
              </c:pt>
              <c:pt idx="12">
                <c:v>jan.04</c:v>
              </c:pt>
              <c:pt idx="18">
                <c:v>jul.04</c:v>
              </c:pt>
              <c:pt idx="24">
                <c:v>jan.05</c:v>
              </c:pt>
              <c:pt idx="30">
                <c:v>jul.05</c:v>
              </c:pt>
              <c:pt idx="36">
                <c:v>jan.06</c:v>
              </c:pt>
              <c:pt idx="42">
                <c:v>jul.06</c:v>
              </c:pt>
              <c:pt idx="48">
                <c:v>jan.07</c:v>
              </c:pt>
              <c:pt idx="54">
                <c:v>jul.07</c:v>
              </c:pt>
              <c:pt idx="60">
                <c:v>jan.08</c:v>
              </c:pt>
              <c:pt idx="66">
                <c:v>jul.08</c:v>
              </c:pt>
              <c:pt idx="72">
                <c:v>jan.09</c:v>
              </c:pt>
              <c:pt idx="78">
                <c:v>jul.09</c:v>
              </c:pt>
              <c:pt idx="84">
                <c:v>jan.10</c:v>
              </c:pt>
              <c:pt idx="90">
                <c:v>jul.10</c:v>
              </c:pt>
              <c:pt idx="96">
                <c:v>jan.11</c:v>
              </c:pt>
              <c:pt idx="102">
                <c:v>jul.11</c:v>
              </c:pt>
              <c:pt idx="108">
                <c:v>jan.12</c:v>
              </c:pt>
              <c:pt idx="114">
                <c:v>jul.12</c:v>
              </c:pt>
              <c:pt idx="120">
                <c:v>jan. 13</c:v>
              </c:pt>
            </c:strLit>
          </c:cat>
          <c:val>
            <c:numLit>
              <c:formatCode>General</c:formatCode>
              <c:ptCount val="126"/>
              <c:pt idx="0">
                <c:v>-36.239583333333329</c:v>
              </c:pt>
              <c:pt idx="1">
                <c:v>-37.539583333333326</c:v>
              </c:pt>
              <c:pt idx="2">
                <c:v>-39.53125</c:v>
              </c:pt>
              <c:pt idx="3">
                <c:v>-40.222916666666656</c:v>
              </c:pt>
              <c:pt idx="4">
                <c:v>-39.418750000000003</c:v>
              </c:pt>
              <c:pt idx="5">
                <c:v>-37.381249999999994</c:v>
              </c:pt>
              <c:pt idx="6">
                <c:v>-35.293750000000209</c:v>
              </c:pt>
              <c:pt idx="7">
                <c:v>-33.797916666666644</c:v>
              </c:pt>
              <c:pt idx="8">
                <c:v>-32.797916666666644</c:v>
              </c:pt>
              <c:pt idx="9">
                <c:v>-30.327083333333245</c:v>
              </c:pt>
              <c:pt idx="10">
                <c:v>-29.356249999999989</c:v>
              </c:pt>
              <c:pt idx="11">
                <c:v>-28.485416666666559</c:v>
              </c:pt>
              <c:pt idx="12">
                <c:v>-29.993749999999832</c:v>
              </c:pt>
              <c:pt idx="13">
                <c:v>-30.02291666666666</c:v>
              </c:pt>
              <c:pt idx="14">
                <c:v>-30.268749999999809</c:v>
              </c:pt>
              <c:pt idx="15">
                <c:v>-30.768749999999809</c:v>
              </c:pt>
              <c:pt idx="16">
                <c:v>-30.706250000000001</c:v>
              </c:pt>
              <c:pt idx="17">
                <c:v>-29.318750000000001</c:v>
              </c:pt>
              <c:pt idx="18">
                <c:v>-27.193750000000001</c:v>
              </c:pt>
              <c:pt idx="19">
                <c:v>-25.756250000000001</c:v>
              </c:pt>
              <c:pt idx="20">
                <c:v>-25.877083333333289</c:v>
              </c:pt>
              <c:pt idx="21">
                <c:v>-27.085416666666589</c:v>
              </c:pt>
              <c:pt idx="22">
                <c:v>-28.66874999999985</c:v>
              </c:pt>
              <c:pt idx="23">
                <c:v>-30.164583333333212</c:v>
              </c:pt>
              <c:pt idx="24">
                <c:v>-30.822916666666657</c:v>
              </c:pt>
              <c:pt idx="25">
                <c:v>-30.28125</c:v>
              </c:pt>
              <c:pt idx="26">
                <c:v>-28.243749999999832</c:v>
              </c:pt>
              <c:pt idx="27">
                <c:v>-25.66874999999985</c:v>
              </c:pt>
              <c:pt idx="28">
                <c:v>-24.389583333333171</c:v>
              </c:pt>
              <c:pt idx="29">
                <c:v>-27.602083333333216</c:v>
              </c:pt>
              <c:pt idx="30">
                <c:v>-32.056249999999999</c:v>
              </c:pt>
              <c:pt idx="31">
                <c:v>-35.702083333333327</c:v>
              </c:pt>
              <c:pt idx="32">
                <c:v>-35.910416666666329</c:v>
              </c:pt>
              <c:pt idx="33">
                <c:v>-35.272916666666646</c:v>
              </c:pt>
              <c:pt idx="34">
                <c:v>-34.977083333333127</c:v>
              </c:pt>
              <c:pt idx="35">
                <c:v>-34.947916666666373</c:v>
              </c:pt>
              <c:pt idx="36">
                <c:v>-35.168750000000209</c:v>
              </c:pt>
              <c:pt idx="37">
                <c:v>-34.039583333333326</c:v>
              </c:pt>
              <c:pt idx="38">
                <c:v>-31.785416666666574</c:v>
              </c:pt>
              <c:pt idx="39">
                <c:v>-30.131250000000104</c:v>
              </c:pt>
              <c:pt idx="40">
                <c:v>-29.806249999999906</c:v>
              </c:pt>
              <c:pt idx="41">
                <c:v>-30.181249999999906</c:v>
              </c:pt>
              <c:pt idx="42">
                <c:v>-29.764583333333171</c:v>
              </c:pt>
              <c:pt idx="43">
                <c:v>-28.02291666666666</c:v>
              </c:pt>
              <c:pt idx="44">
                <c:v>-25.86458333333319</c:v>
              </c:pt>
              <c:pt idx="45">
                <c:v>-24.643750000000001</c:v>
              </c:pt>
              <c:pt idx="46">
                <c:v>-24.952083333333171</c:v>
              </c:pt>
              <c:pt idx="47">
                <c:v>-25.010416666666668</c:v>
              </c:pt>
              <c:pt idx="48">
                <c:v>-25.331250000000097</c:v>
              </c:pt>
              <c:pt idx="49">
                <c:v>-25.393750000000001</c:v>
              </c:pt>
              <c:pt idx="50">
                <c:v>-27.193750000000001</c:v>
              </c:pt>
              <c:pt idx="51">
                <c:v>-27.40625</c:v>
              </c:pt>
              <c:pt idx="52">
                <c:v>-27.014583333333245</c:v>
              </c:pt>
              <c:pt idx="53">
                <c:v>-26.847916666666691</c:v>
              </c:pt>
              <c:pt idx="54">
                <c:v>-27.189583333333179</c:v>
              </c:pt>
              <c:pt idx="55">
                <c:v>-28.572916666666668</c:v>
              </c:pt>
              <c:pt idx="56">
                <c:v>-29.514583333333245</c:v>
              </c:pt>
              <c:pt idx="57">
                <c:v>-30.772916666666664</c:v>
              </c:pt>
              <c:pt idx="58">
                <c:v>-31.893750000000001</c:v>
              </c:pt>
              <c:pt idx="59">
                <c:v>-33.239583333333329</c:v>
              </c:pt>
              <c:pt idx="60">
                <c:v>-35.439583333333324</c:v>
              </c:pt>
              <c:pt idx="61">
                <c:v>-36.522916666666646</c:v>
              </c:pt>
              <c:pt idx="62">
                <c:v>-36.918750000000003</c:v>
              </c:pt>
              <c:pt idx="63">
                <c:v>-35.777083333333294</c:v>
              </c:pt>
              <c:pt idx="64">
                <c:v>-35.298611111111263</c:v>
              </c:pt>
              <c:pt idx="65">
                <c:v>-37.486805555555385</c:v>
              </c:pt>
              <c:pt idx="66">
                <c:v>-40.291666666666373</c:v>
              </c:pt>
              <c:pt idx="67">
                <c:v>-40.491666666666276</c:v>
              </c:pt>
              <c:pt idx="68">
                <c:v>-36.5</c:v>
              </c:pt>
              <c:pt idx="69">
                <c:v>-35.287500000000001</c:v>
              </c:pt>
              <c:pt idx="70">
                <c:v>-37.529166666666463</c:v>
              </c:pt>
              <c:pt idx="71">
                <c:v>-42.662500000000179</c:v>
              </c:pt>
              <c:pt idx="72">
                <c:v>-46.062500000000156</c:v>
              </c:pt>
              <c:pt idx="73">
                <c:v>-49.995833333333337</c:v>
              </c:pt>
              <c:pt idx="74">
                <c:v>-51.020833333333336</c:v>
              </c:pt>
              <c:pt idx="75">
                <c:v>-49.458333333333336</c:v>
              </c:pt>
              <c:pt idx="76">
                <c:v>-46.212500000000013</c:v>
              </c:pt>
              <c:pt idx="77">
                <c:v>-43.454166666666232</c:v>
              </c:pt>
              <c:pt idx="78">
                <c:v>-39.333333333333336</c:v>
              </c:pt>
              <c:pt idx="79">
                <c:v>-34.333333333333329</c:v>
              </c:pt>
              <c:pt idx="80">
                <c:v>-29.48749999999988</c:v>
              </c:pt>
              <c:pt idx="81">
                <c:v>-27</c:v>
              </c:pt>
              <c:pt idx="82">
                <c:v>-27.350000000000005</c:v>
              </c:pt>
              <c:pt idx="83">
                <c:v>-30.037500000000005</c:v>
              </c:pt>
              <c:pt idx="84">
                <c:v>-32.266666666666403</c:v>
              </c:pt>
              <c:pt idx="85">
                <c:v>-34.379166666666343</c:v>
              </c:pt>
              <c:pt idx="86">
                <c:v>-35.387499999999996</c:v>
              </c:pt>
              <c:pt idx="87">
                <c:v>-36.670833333333327</c:v>
              </c:pt>
              <c:pt idx="88">
                <c:v>-38.325000000000003</c:v>
              </c:pt>
              <c:pt idx="89">
                <c:v>-40.083333333333336</c:v>
              </c:pt>
              <c:pt idx="90">
                <c:v>-41.958333333333336</c:v>
              </c:pt>
              <c:pt idx="91">
                <c:v>-40.354166666666217</c:v>
              </c:pt>
              <c:pt idx="92">
                <c:v>-37.425000000000011</c:v>
              </c:pt>
              <c:pt idx="93">
                <c:v>-40.012500000000003</c:v>
              </c:pt>
              <c:pt idx="94">
                <c:v>-44.875</c:v>
              </c:pt>
              <c:pt idx="95">
                <c:v>-50.158333333333331</c:v>
              </c:pt>
              <c:pt idx="96">
                <c:v>-50.641666666666232</c:v>
              </c:pt>
              <c:pt idx="97">
                <c:v>-49.066666666666329</c:v>
              </c:pt>
              <c:pt idx="98">
                <c:v>-48.404166666666292</c:v>
              </c:pt>
              <c:pt idx="99">
                <c:v>-49.470833333333324</c:v>
              </c:pt>
              <c:pt idx="100">
                <c:v>-50.275000000000013</c:v>
              </c:pt>
              <c:pt idx="101">
                <c:v>-50.666666666666373</c:v>
              </c:pt>
              <c:pt idx="102">
                <c:v>-49.120833333333337</c:v>
              </c:pt>
              <c:pt idx="103">
                <c:v>-49.129166666666485</c:v>
              </c:pt>
              <c:pt idx="104">
                <c:v>-50.8125</c:v>
              </c:pt>
              <c:pt idx="105">
                <c:v>-52.954166666666232</c:v>
              </c:pt>
              <c:pt idx="106">
                <c:v>-55.954166666666232</c:v>
              </c:pt>
              <c:pt idx="107">
                <c:v>-56.795833333333363</c:v>
              </c:pt>
              <c:pt idx="108">
                <c:v>-57.1</c:v>
              </c:pt>
              <c:pt idx="109">
                <c:v>-55.8</c:v>
              </c:pt>
              <c:pt idx="110">
                <c:v>-54.5</c:v>
              </c:pt>
              <c:pt idx="111">
                <c:v>-53.3</c:v>
              </c:pt>
              <c:pt idx="112">
                <c:v>-52.6</c:v>
              </c:pt>
              <c:pt idx="113">
                <c:v>-51.5</c:v>
              </c:pt>
              <c:pt idx="114">
                <c:v>-50.4</c:v>
              </c:pt>
              <c:pt idx="115">
                <c:v>-49.2</c:v>
              </c:pt>
              <c:pt idx="116">
                <c:v>-51.4</c:v>
              </c:pt>
              <c:pt idx="117">
                <c:v>-55.3</c:v>
              </c:pt>
              <c:pt idx="118">
                <c:v>-59</c:v>
              </c:pt>
              <c:pt idx="119">
                <c:v>-59.8</c:v>
              </c:pt>
              <c:pt idx="120">
                <c:v>-58.7</c:v>
              </c:pt>
              <c:pt idx="121">
                <c:v>-56.3</c:v>
              </c:pt>
              <c:pt idx="122">
                <c:v>-55.3</c:v>
              </c:pt>
              <c:pt idx="123">
                <c:v>-54.2</c:v>
              </c:pt>
              <c:pt idx="124">
                <c:v>-55</c:v>
              </c:pt>
              <c:pt idx="125">
                <c:v>-53.9</c:v>
              </c:pt>
            </c:numLit>
          </c:val>
        </c:ser>
        <c:ser>
          <c:idx val="1"/>
          <c:order val="1"/>
          <c:tx>
            <c:v>jan.03 jul.03 jan.04 jul.04 jan.05 jul.05 jan.06 jul.06 jan.07 jul.07 jan.08 jul.08 jan.09 jul.09 jan.10 jul.10 jan.11 jul.11 jan.12 jul.12 jan. 13</c:v>
          </c:tx>
          <c:spPr>
            <a:ln w="25400">
              <a:solidFill>
                <a:schemeClr val="accent2"/>
              </a:solidFill>
              <a:prstDash val="solid"/>
            </a:ln>
          </c:spPr>
          <c:marker>
            <c:symbol val="none"/>
          </c:marker>
          <c:cat>
            <c:strLit>
              <c:ptCount val="126"/>
              <c:pt idx="0">
                <c:v>jan.03</c:v>
              </c:pt>
              <c:pt idx="6">
                <c:v>jul.03</c:v>
              </c:pt>
              <c:pt idx="12">
                <c:v>jan.04</c:v>
              </c:pt>
              <c:pt idx="18">
                <c:v>jul.04</c:v>
              </c:pt>
              <c:pt idx="24">
                <c:v>jan.05</c:v>
              </c:pt>
              <c:pt idx="30">
                <c:v>jul.05</c:v>
              </c:pt>
              <c:pt idx="36">
                <c:v>jan.06</c:v>
              </c:pt>
              <c:pt idx="42">
                <c:v>jul.06</c:v>
              </c:pt>
              <c:pt idx="48">
                <c:v>jan.07</c:v>
              </c:pt>
              <c:pt idx="54">
                <c:v>jul.07</c:v>
              </c:pt>
              <c:pt idx="60">
                <c:v>jan.08</c:v>
              </c:pt>
              <c:pt idx="66">
                <c:v>jul.08</c:v>
              </c:pt>
              <c:pt idx="72">
                <c:v>jan.09</c:v>
              </c:pt>
              <c:pt idx="78">
                <c:v>jul.09</c:v>
              </c:pt>
              <c:pt idx="84">
                <c:v>jan.10</c:v>
              </c:pt>
              <c:pt idx="90">
                <c:v>jul.10</c:v>
              </c:pt>
              <c:pt idx="96">
                <c:v>jan.11</c:v>
              </c:pt>
              <c:pt idx="102">
                <c:v>jul.11</c:v>
              </c:pt>
              <c:pt idx="108">
                <c:v>jan.12</c:v>
              </c:pt>
              <c:pt idx="114">
                <c:v>jul.12</c:v>
              </c:pt>
              <c:pt idx="120">
                <c:v>jan. 13</c:v>
              </c:pt>
            </c:strLit>
          </c:cat>
          <c:val>
            <c:numLit>
              <c:formatCode>General</c:formatCode>
              <c:ptCount val="126"/>
              <c:pt idx="0">
                <c:v>60.112499999999983</c:v>
              </c:pt>
              <c:pt idx="1">
                <c:v>63.629166666666485</c:v>
              </c:pt>
              <c:pt idx="2">
                <c:v>66.712499999999991</c:v>
              </c:pt>
              <c:pt idx="3">
                <c:v>68.012500000000003</c:v>
              </c:pt>
              <c:pt idx="4">
                <c:v>65.762500000000003</c:v>
              </c:pt>
              <c:pt idx="5">
                <c:v>62.945833333333326</c:v>
              </c:pt>
              <c:pt idx="6">
                <c:v>59.212500000000013</c:v>
              </c:pt>
              <c:pt idx="7">
                <c:v>56.329166666666374</c:v>
              </c:pt>
              <c:pt idx="8">
                <c:v>54.862500000000011</c:v>
              </c:pt>
              <c:pt idx="9">
                <c:v>55.112500000000011</c:v>
              </c:pt>
              <c:pt idx="10">
                <c:v>56.329166666666374</c:v>
              </c:pt>
              <c:pt idx="11">
                <c:v>56.729166666666544</c:v>
              </c:pt>
              <c:pt idx="12">
                <c:v>57.629166666666485</c:v>
              </c:pt>
              <c:pt idx="13">
                <c:v>58.079166666666374</c:v>
              </c:pt>
              <c:pt idx="14">
                <c:v>58.262500000000195</c:v>
              </c:pt>
              <c:pt idx="15">
                <c:v>57.612500000000011</c:v>
              </c:pt>
              <c:pt idx="16">
                <c:v>55.395833333333314</c:v>
              </c:pt>
              <c:pt idx="17">
                <c:v>50.179166666666404</c:v>
              </c:pt>
              <c:pt idx="18">
                <c:v>44.245833333333316</c:v>
              </c:pt>
              <c:pt idx="19">
                <c:v>40.245833333333316</c:v>
              </c:pt>
              <c:pt idx="20">
                <c:v>41.012499999999989</c:v>
              </c:pt>
              <c:pt idx="21">
                <c:v>43.879166666666329</c:v>
              </c:pt>
              <c:pt idx="22">
                <c:v>47.395833333333321</c:v>
              </c:pt>
              <c:pt idx="23">
                <c:v>49.412499999999987</c:v>
              </c:pt>
              <c:pt idx="24">
                <c:v>50.945833333333304</c:v>
              </c:pt>
              <c:pt idx="25">
                <c:v>50.295833333333313</c:v>
              </c:pt>
              <c:pt idx="26">
                <c:v>47.729166666666544</c:v>
              </c:pt>
              <c:pt idx="27">
                <c:v>44.245833333333316</c:v>
              </c:pt>
              <c:pt idx="28">
                <c:v>42.345833333333324</c:v>
              </c:pt>
              <c:pt idx="29">
                <c:v>44.895833333333321</c:v>
              </c:pt>
              <c:pt idx="30">
                <c:v>49.279166666666463</c:v>
              </c:pt>
              <c:pt idx="31">
                <c:v>52.095833333333331</c:v>
              </c:pt>
              <c:pt idx="32">
                <c:v>52.595833333333331</c:v>
              </c:pt>
              <c:pt idx="33">
                <c:v>51.895833333333321</c:v>
              </c:pt>
              <c:pt idx="34">
                <c:v>53.112500000000011</c:v>
              </c:pt>
              <c:pt idx="35">
                <c:v>54.429166666666404</c:v>
              </c:pt>
              <c:pt idx="36">
                <c:v>55.212500000000013</c:v>
              </c:pt>
              <c:pt idx="37">
                <c:v>54.495833333333316</c:v>
              </c:pt>
              <c:pt idx="38">
                <c:v>51.479166666666373</c:v>
              </c:pt>
              <c:pt idx="39">
                <c:v>48.979166666666373</c:v>
              </c:pt>
              <c:pt idx="40">
                <c:v>46.579166666666374</c:v>
              </c:pt>
              <c:pt idx="41">
                <c:v>46.162500000000172</c:v>
              </c:pt>
              <c:pt idx="42">
                <c:v>45.145833333333314</c:v>
              </c:pt>
              <c:pt idx="43">
                <c:v>43.279166666666463</c:v>
              </c:pt>
              <c:pt idx="44">
                <c:v>40.962500000000013</c:v>
              </c:pt>
              <c:pt idx="45">
                <c:v>40.245833333333316</c:v>
              </c:pt>
              <c:pt idx="46">
                <c:v>40.245833333333316</c:v>
              </c:pt>
              <c:pt idx="47">
                <c:v>40.262500000000195</c:v>
              </c:pt>
              <c:pt idx="48">
                <c:v>39.279166666666463</c:v>
              </c:pt>
              <c:pt idx="49">
                <c:v>38.912500000000001</c:v>
              </c:pt>
              <c:pt idx="50">
                <c:v>41.462500000000013</c:v>
              </c:pt>
              <c:pt idx="51">
                <c:v>42.295833333333363</c:v>
              </c:pt>
              <c:pt idx="52">
                <c:v>41.845833333333324</c:v>
              </c:pt>
              <c:pt idx="53">
                <c:v>41.295833333333363</c:v>
              </c:pt>
              <c:pt idx="54">
                <c:v>41.512500000000003</c:v>
              </c:pt>
              <c:pt idx="55">
                <c:v>43.045833333333327</c:v>
              </c:pt>
              <c:pt idx="56">
                <c:v>43.629166666666485</c:v>
              </c:pt>
              <c:pt idx="57">
                <c:v>44.912500000000001</c:v>
              </c:pt>
              <c:pt idx="58">
                <c:v>45.595833333333331</c:v>
              </c:pt>
              <c:pt idx="59">
                <c:v>46.229166666666544</c:v>
              </c:pt>
              <c:pt idx="60">
                <c:v>47.545833333333306</c:v>
              </c:pt>
              <c:pt idx="61">
                <c:v>48.729166666666544</c:v>
              </c:pt>
              <c:pt idx="62">
                <c:v>47.562500000000135</c:v>
              </c:pt>
              <c:pt idx="63">
                <c:v>46.079166666666374</c:v>
              </c:pt>
              <c:pt idx="64">
                <c:v>46.352777777777746</c:v>
              </c:pt>
              <c:pt idx="65">
                <c:v>48.093055555555551</c:v>
              </c:pt>
              <c:pt idx="66">
                <c:v>50.81666666666618</c:v>
              </c:pt>
              <c:pt idx="67">
                <c:v>49.333333333333336</c:v>
              </c:pt>
              <c:pt idx="68">
                <c:v>45.483333333333327</c:v>
              </c:pt>
              <c:pt idx="69">
                <c:v>45.300000000000004</c:v>
              </c:pt>
              <c:pt idx="70">
                <c:v>51.849999999999994</c:v>
              </c:pt>
              <c:pt idx="71">
                <c:v>61.083333333333336</c:v>
              </c:pt>
              <c:pt idx="72">
                <c:v>68.899999999999991</c:v>
              </c:pt>
              <c:pt idx="73">
                <c:v>76.099999999999994</c:v>
              </c:pt>
              <c:pt idx="74">
                <c:v>79.783333333333289</c:v>
              </c:pt>
              <c:pt idx="75">
                <c:v>78.400000000000006</c:v>
              </c:pt>
              <c:pt idx="76">
                <c:v>73.800000000000011</c:v>
              </c:pt>
              <c:pt idx="77">
                <c:v>69.983333333333249</c:v>
              </c:pt>
              <c:pt idx="78">
                <c:v>64.083333333333258</c:v>
              </c:pt>
              <c:pt idx="79">
                <c:v>57.733333333333363</c:v>
              </c:pt>
              <c:pt idx="80">
                <c:v>52.5</c:v>
              </c:pt>
              <c:pt idx="81">
                <c:v>50.25</c:v>
              </c:pt>
              <c:pt idx="82">
                <c:v>51.35</c:v>
              </c:pt>
              <c:pt idx="83">
                <c:v>54.266666666666403</c:v>
              </c:pt>
              <c:pt idx="84">
                <c:v>56.05</c:v>
              </c:pt>
              <c:pt idx="85">
                <c:v>56.666666666666373</c:v>
              </c:pt>
              <c:pt idx="86">
                <c:v>56.016666666666218</c:v>
              </c:pt>
              <c:pt idx="87">
                <c:v>55.383333333333326</c:v>
              </c:pt>
              <c:pt idx="88">
                <c:v>54.616666666666276</c:v>
              </c:pt>
              <c:pt idx="89">
                <c:v>54.866666666666276</c:v>
              </c:pt>
              <c:pt idx="90">
                <c:v>56.566666666666329</c:v>
              </c:pt>
              <c:pt idx="91">
                <c:v>55.5</c:v>
              </c:pt>
              <c:pt idx="92">
                <c:v>52.483333333333327</c:v>
              </c:pt>
              <c:pt idx="93">
                <c:v>53.733333333333363</c:v>
              </c:pt>
              <c:pt idx="94">
                <c:v>57.100000000000009</c:v>
              </c:pt>
              <c:pt idx="95">
                <c:v>62.266666666666403</c:v>
              </c:pt>
              <c:pt idx="96">
                <c:v>63.31666666666618</c:v>
              </c:pt>
              <c:pt idx="97">
                <c:v>62.1</c:v>
              </c:pt>
              <c:pt idx="98">
                <c:v>60.6</c:v>
              </c:pt>
              <c:pt idx="99">
                <c:v>60.933333333333337</c:v>
              </c:pt>
              <c:pt idx="100">
                <c:v>61.916666666666217</c:v>
              </c:pt>
              <c:pt idx="101">
                <c:v>63.533333333333331</c:v>
              </c:pt>
              <c:pt idx="102">
                <c:v>63.216666666666292</c:v>
              </c:pt>
              <c:pt idx="103">
                <c:v>63.733333333333363</c:v>
              </c:pt>
              <c:pt idx="104">
                <c:v>64.566666666666663</c:v>
              </c:pt>
              <c:pt idx="105">
                <c:v>67.133333333332942</c:v>
              </c:pt>
              <c:pt idx="106">
                <c:v>70.666666666666671</c:v>
              </c:pt>
              <c:pt idx="107">
                <c:v>72.849999999999994</c:v>
              </c:pt>
              <c:pt idx="108">
                <c:v>74.099999999999994</c:v>
              </c:pt>
              <c:pt idx="109">
                <c:v>74.5</c:v>
              </c:pt>
              <c:pt idx="110">
                <c:v>74.5</c:v>
              </c:pt>
              <c:pt idx="111">
                <c:v>72.8</c:v>
              </c:pt>
              <c:pt idx="112">
                <c:v>71.5</c:v>
              </c:pt>
              <c:pt idx="113">
                <c:v>69.900000000000006</c:v>
              </c:pt>
              <c:pt idx="114">
                <c:v>69</c:v>
              </c:pt>
              <c:pt idx="115">
                <c:v>67.2</c:v>
              </c:pt>
              <c:pt idx="116">
                <c:v>68</c:v>
              </c:pt>
              <c:pt idx="117">
                <c:v>71</c:v>
              </c:pt>
              <c:pt idx="118">
                <c:v>72.900000000000006</c:v>
              </c:pt>
              <c:pt idx="119">
                <c:v>74.099999999999994</c:v>
              </c:pt>
              <c:pt idx="120">
                <c:v>72.900000000000006</c:v>
              </c:pt>
              <c:pt idx="121">
                <c:v>72</c:v>
              </c:pt>
              <c:pt idx="122">
                <c:v>70.7</c:v>
              </c:pt>
              <c:pt idx="123">
                <c:v>69</c:v>
              </c:pt>
              <c:pt idx="124">
                <c:v>68.599999999999994</c:v>
              </c:pt>
              <c:pt idx="125">
                <c:v>67</c:v>
              </c:pt>
            </c:numLit>
          </c:val>
        </c:ser>
        <c:marker val="1"/>
        <c:axId val="95468544"/>
        <c:axId val="95519488"/>
      </c:lineChart>
      <c:catAx>
        <c:axId val="95468544"/>
        <c:scaling>
          <c:orientation val="minMax"/>
        </c:scaling>
        <c:axPos val="b"/>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95519488"/>
        <c:crosses val="autoZero"/>
        <c:auto val="1"/>
        <c:lblAlgn val="ctr"/>
        <c:lblOffset val="100"/>
        <c:tickLblSkip val="6"/>
        <c:tickMarkSkip val="1"/>
      </c:catAx>
      <c:valAx>
        <c:axId val="95519488"/>
        <c:scaling>
          <c:orientation val="minMax"/>
          <c:max val="85"/>
          <c:min val="-75"/>
        </c:scaling>
        <c:axPos val="l"/>
        <c:numFmt formatCode="0" sourceLinked="0"/>
        <c:maj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95468544"/>
        <c:crosses val="autoZero"/>
        <c:crossBetween val="between"/>
        <c:majorUnit val="40"/>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lang val="pt-PT"/>
  <c:chart>
    <c:plotArea>
      <c:layout/>
      <c:barChart>
        <c:barDir val="bar"/>
        <c:grouping val="clustered"/>
        <c:ser>
          <c:idx val="0"/>
          <c:order val="0"/>
          <c:spPr>
            <a:solidFill>
              <a:srgbClr val="CC0000"/>
            </a:solidFill>
            <a:ln w="12700">
              <a:solidFill>
                <a:srgbClr val="FFFFFF"/>
              </a:solidFill>
              <a:prstDash val="solid"/>
            </a:ln>
          </c:spPr>
          <c:val>
            <c:numRef>
              <c:f>'16irct'!#REF!</c:f>
              <c:numCache>
                <c:formatCode>General</c:formatCode>
                <c:ptCount val="1"/>
                <c:pt idx="0">
                  <c:v>1</c:v>
                </c:pt>
              </c:numCache>
            </c:numRef>
          </c:val>
        </c:ser>
        <c:gapWidth val="80"/>
        <c:axId val="110085632"/>
        <c:axId val="110087168"/>
      </c:barChart>
      <c:catAx>
        <c:axId val="110085632"/>
        <c:scaling>
          <c:orientation val="maxMin"/>
        </c:scaling>
        <c:axPos val="l"/>
        <c:majorTickMark val="none"/>
        <c:tickLblPos val="none"/>
        <c:spPr>
          <a:ln w="3175">
            <a:solidFill>
              <a:srgbClr val="333333"/>
            </a:solidFill>
            <a:prstDash val="solid"/>
          </a:ln>
        </c:spPr>
        <c:crossAx val="110087168"/>
        <c:crosses val="autoZero"/>
        <c:auto val="1"/>
        <c:lblAlgn val="ctr"/>
        <c:lblOffset val="100"/>
        <c:tickMarkSkip val="1"/>
      </c:catAx>
      <c:valAx>
        <c:axId val="110087168"/>
        <c:scaling>
          <c:orientation val="minMax"/>
          <c:max val="0.13"/>
          <c:min val="-3.4000000000000002E-2"/>
        </c:scaling>
        <c:axPos val="t"/>
        <c:majorGridlines>
          <c:spPr>
            <a:ln w="3175">
              <a:solidFill>
                <a:srgbClr val="FFFFFF"/>
              </a:solidFill>
              <a:prstDash val="solid"/>
            </a:ln>
          </c:spPr>
        </c:majorGridlines>
        <c:numFmt formatCode="General" sourceLinked="1"/>
        <c:majorTickMark val="none"/>
        <c:tickLblPos val="none"/>
        <c:spPr>
          <a:ln w="9525">
            <a:noFill/>
          </a:ln>
        </c:spPr>
        <c:crossAx val="110085632"/>
        <c:crosses val="autoZero"/>
        <c:crossBetween val="between"/>
        <c:majorUnit val="2.5000000000000001E-2"/>
      </c:valAx>
      <c:spPr>
        <a:noFill/>
        <a:ln w="25400">
          <a:noFill/>
        </a:ln>
      </c:spPr>
    </c:plotArea>
    <c:plotVisOnly val="1"/>
    <c:dispBlanksAs val="gap"/>
  </c:chart>
  <c:spPr>
    <a:noFill/>
    <a:ln w="9525">
      <a:noFill/>
    </a:ln>
  </c:spPr>
  <c:txPr>
    <a:bodyPr/>
    <a:lstStyle/>
    <a:p>
      <a:pPr>
        <a:defRPr sz="10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chartSpace>
</file>

<file path=xl/charts/chart20.xml><?xml version="1.0" encoding="utf-8"?>
<c:chartSpace xmlns:c="http://schemas.openxmlformats.org/drawingml/2006/chart" xmlns:a="http://schemas.openxmlformats.org/drawingml/2006/main" xmlns:r="http://schemas.openxmlformats.org/officeDocument/2006/relationships">
  <c:lang val="pt-PT"/>
  <c:chart>
    <c:title>
      <c:tx>
        <c:rich>
          <a:bodyPr/>
          <a:lstStyle/>
          <a:p>
            <a:pPr>
              <a:defRPr sz="800" b="1" i="0" u="none" strike="noStrike" baseline="0">
                <a:solidFill>
                  <a:schemeClr val="tx2"/>
                </a:solidFill>
                <a:latin typeface="Arial"/>
                <a:ea typeface="Arial"/>
                <a:cs typeface="Arial"/>
              </a:defRPr>
            </a:pPr>
            <a:r>
              <a:rPr lang="pt-PT" baseline="0">
                <a:solidFill>
                  <a:schemeClr val="tx2"/>
                </a:solidFill>
              </a:rPr>
              <a:t>desemprego registado... 
</a:t>
            </a:r>
          </a:p>
        </c:rich>
      </c:tx>
      <c:layout>
        <c:manualLayout>
          <c:xMode val="edge"/>
          <c:yMode val="edge"/>
          <c:x val="0.29376876562999843"/>
          <c:y val="4.5197740112994364E-2"/>
        </c:manualLayout>
      </c:layout>
      <c:spPr>
        <a:noFill/>
        <a:ln w="25400">
          <a:noFill/>
        </a:ln>
      </c:spPr>
    </c:title>
    <c:plotArea>
      <c:layout>
        <c:manualLayout>
          <c:layoutTarget val="inner"/>
          <c:xMode val="edge"/>
          <c:yMode val="edge"/>
          <c:x val="8.8495830152534566E-2"/>
          <c:y val="0.24858894216181657"/>
          <c:w val="0.8377605254439916"/>
          <c:h val="0.4689291408961252"/>
        </c:manualLayout>
      </c:layout>
      <c:lineChart>
        <c:grouping val="standard"/>
        <c:ser>
          <c:idx val="0"/>
          <c:order val="0"/>
          <c:tx>
            <c:v>1ºTrim. 3,2 3,3 3,2 3,2 2000 100 109,8 69,3 1998 17 16 6 #REF! #REF! #REF! #REF! #REF! #REF! #REF! #REF! #REF! #REF! #REF! #REF! #REF! #REF! #REF! #REF! #REF! #REF! #REF! #REF! #REF! #REF! Desemprego registado valores absolutos Pedidos de emprego relativo</c:v>
          </c:tx>
          <c:spPr>
            <a:ln w="25400">
              <a:solidFill>
                <a:schemeClr val="accent2"/>
              </a:solidFill>
              <a:prstDash val="solid"/>
            </a:ln>
          </c:spPr>
          <c:marker>
            <c:symbol val="none"/>
          </c:marker>
          <c:dLbls>
            <c:dLbl>
              <c:idx val="71"/>
              <c:layout>
                <c:manualLayout>
                  <c:x val="-0.3510098405840863"/>
                  <c:y val="-0.19857704227649794"/>
                </c:manualLayout>
              </c:layout>
              <c:tx>
                <c:rich>
                  <a:bodyPr/>
                  <a:lstStyle/>
                  <a:p>
                    <a:pPr>
                      <a:defRPr sz="800" b="0" i="0" u="none" strike="noStrike" baseline="0">
                        <a:solidFill>
                          <a:schemeClr val="tx2"/>
                        </a:solidFill>
                        <a:latin typeface="Arial"/>
                        <a:ea typeface="Arial"/>
                        <a:cs typeface="Arial"/>
                      </a:defRPr>
                    </a:pPr>
                    <a:r>
                      <a:rPr lang="pt-PT" sz="700" b="0" i="0" u="none" strike="noStrike" baseline="0">
                        <a:solidFill>
                          <a:schemeClr val="tx2"/>
                        </a:solidFill>
                        <a:latin typeface="Arial"/>
                        <a:cs typeface="Arial"/>
                      </a:rPr>
                      <a:t>… no final do período </a:t>
                    </a:r>
                    <a:r>
                      <a:rPr lang="pt-PT" sz="600" b="0" i="0" u="none" strike="noStrike" baseline="0">
                        <a:solidFill>
                          <a:schemeClr val="tx2"/>
                        </a:solidFill>
                        <a:latin typeface="Arial"/>
                        <a:cs typeface="Arial"/>
                      </a:rPr>
                      <a:t>(milhares)</a:t>
                    </a:r>
                  </a:p>
                </c:rich>
              </c:tx>
              <c:spPr>
                <a:noFill/>
                <a:ln w="25400">
                  <a:noFill/>
                </a:ln>
              </c:spPr>
              <c:dLblPos val="r"/>
            </c:dLbl>
            <c:delete val="1"/>
            <c:txPr>
              <a:bodyPr/>
              <a:lstStyle/>
              <a:p>
                <a:pPr>
                  <a:defRPr baseline="0">
                    <a:solidFill>
                      <a:schemeClr val="tx2"/>
                    </a:solidFill>
                  </a:defRPr>
                </a:pPr>
                <a:endParaRPr lang="pt-PT"/>
              </a:p>
            </c:txPr>
          </c:dLbls>
          <c:cat>
            <c:strLit>
              <c:ptCount val="126"/>
              <c:pt idx="0">
                <c:v>jan.03</c:v>
              </c:pt>
              <c:pt idx="6">
                <c:v>jul.03</c:v>
              </c:pt>
              <c:pt idx="12">
                <c:v>jan.04</c:v>
              </c:pt>
              <c:pt idx="18">
                <c:v>jul.04</c:v>
              </c:pt>
              <c:pt idx="24">
                <c:v>jan.05</c:v>
              </c:pt>
              <c:pt idx="30">
                <c:v>jul.05</c:v>
              </c:pt>
              <c:pt idx="36">
                <c:v>jan.06</c:v>
              </c:pt>
              <c:pt idx="42">
                <c:v>jul.06</c:v>
              </c:pt>
              <c:pt idx="48">
                <c:v>jan.07</c:v>
              </c:pt>
              <c:pt idx="54">
                <c:v>jul.07</c:v>
              </c:pt>
              <c:pt idx="60">
                <c:v>jan.08</c:v>
              </c:pt>
              <c:pt idx="66">
                <c:v>jul.08</c:v>
              </c:pt>
              <c:pt idx="72">
                <c:v>jan.09</c:v>
              </c:pt>
              <c:pt idx="78">
                <c:v>jul.09</c:v>
              </c:pt>
              <c:pt idx="84">
                <c:v>jan.10</c:v>
              </c:pt>
              <c:pt idx="90">
                <c:v>jul.10</c:v>
              </c:pt>
              <c:pt idx="96">
                <c:v>jan.11</c:v>
              </c:pt>
              <c:pt idx="102">
                <c:v>jul.11</c:v>
              </c:pt>
              <c:pt idx="108">
                <c:v>jan.12</c:v>
              </c:pt>
              <c:pt idx="114">
                <c:v>jul.12</c:v>
              </c:pt>
              <c:pt idx="120">
                <c:v>jan. 13</c:v>
              </c:pt>
            </c:strLit>
          </c:cat>
          <c:val>
            <c:numLit>
              <c:formatCode>General</c:formatCode>
              <c:ptCount val="126"/>
              <c:pt idx="0">
                <c:v>402.60199999999969</c:v>
              </c:pt>
              <c:pt idx="1">
                <c:v>412.49699999999797</c:v>
              </c:pt>
              <c:pt idx="2">
                <c:v>421.05799999999999</c:v>
              </c:pt>
              <c:pt idx="3">
                <c:v>423.59500000000003</c:v>
              </c:pt>
              <c:pt idx="4">
                <c:v>418.53799999999899</c:v>
              </c:pt>
              <c:pt idx="5">
                <c:v>414.14499999999998</c:v>
              </c:pt>
              <c:pt idx="6">
                <c:v>419.375</c:v>
              </c:pt>
              <c:pt idx="7">
                <c:v>420.89099999999894</c:v>
              </c:pt>
              <c:pt idx="8">
                <c:v>440.66800000000001</c:v>
              </c:pt>
              <c:pt idx="9">
                <c:v>447.91699999999815</c:v>
              </c:pt>
              <c:pt idx="10">
                <c:v>453.72699999999816</c:v>
              </c:pt>
              <c:pt idx="11">
                <c:v>452.54199999999969</c:v>
              </c:pt>
              <c:pt idx="12">
                <c:v>464.45</c:v>
              </c:pt>
              <c:pt idx="13">
                <c:v>467.54</c:v>
              </c:pt>
              <c:pt idx="14">
                <c:v>471.089</c:v>
              </c:pt>
              <c:pt idx="15">
                <c:v>462.05599999999993</c:v>
              </c:pt>
              <c:pt idx="16">
                <c:v>452.14000000000038</c:v>
              </c:pt>
              <c:pt idx="17">
                <c:v>444.67899999999969</c:v>
              </c:pt>
              <c:pt idx="18">
                <c:v>446.09099999999899</c:v>
              </c:pt>
              <c:pt idx="19">
                <c:v>449.76</c:v>
              </c:pt>
              <c:pt idx="20">
                <c:v>466.529</c:v>
              </c:pt>
              <c:pt idx="21">
                <c:v>467.80900000000008</c:v>
              </c:pt>
              <c:pt idx="22">
                <c:v>471.19</c:v>
              </c:pt>
              <c:pt idx="23">
                <c:v>468.85199999999969</c:v>
              </c:pt>
              <c:pt idx="24">
                <c:v>483.447</c:v>
              </c:pt>
              <c:pt idx="25">
                <c:v>487.62299999999999</c:v>
              </c:pt>
              <c:pt idx="26">
                <c:v>484.4869999999982</c:v>
              </c:pt>
              <c:pt idx="27">
                <c:v>478.608</c:v>
              </c:pt>
              <c:pt idx="28">
                <c:v>470.274</c:v>
              </c:pt>
              <c:pt idx="29">
                <c:v>463.67599999999999</c:v>
              </c:pt>
              <c:pt idx="30">
                <c:v>460.41199999999822</c:v>
              </c:pt>
              <c:pt idx="31">
                <c:v>464.88799999999969</c:v>
              </c:pt>
              <c:pt idx="32">
                <c:v>482.548</c:v>
              </c:pt>
              <c:pt idx="33">
                <c:v>484.72999999999894</c:v>
              </c:pt>
              <c:pt idx="34">
                <c:v>486.31099999999969</c:v>
              </c:pt>
              <c:pt idx="35">
                <c:v>479.37299999999999</c:v>
              </c:pt>
              <c:pt idx="36">
                <c:v>491.18400000000008</c:v>
              </c:pt>
              <c:pt idx="37">
                <c:v>487.93599999999822</c:v>
              </c:pt>
              <c:pt idx="38">
                <c:v>480.16399999999999</c:v>
              </c:pt>
              <c:pt idx="39">
                <c:v>469.25299999999999</c:v>
              </c:pt>
              <c:pt idx="40">
                <c:v>457.00900000000001</c:v>
              </c:pt>
              <c:pt idx="41">
                <c:v>442.4989999999982</c:v>
              </c:pt>
              <c:pt idx="42">
                <c:v>436.90099999999899</c:v>
              </c:pt>
              <c:pt idx="43">
                <c:v>436.79199999999815</c:v>
              </c:pt>
              <c:pt idx="44">
                <c:v>448.73599999999863</c:v>
              </c:pt>
              <c:pt idx="45">
                <c:v>453.02799999999894</c:v>
              </c:pt>
              <c:pt idx="46">
                <c:v>457.72799999999899</c:v>
              </c:pt>
              <c:pt idx="47">
                <c:v>452.65100000000001</c:v>
              </c:pt>
              <c:pt idx="48">
                <c:v>457.63400000000001</c:v>
              </c:pt>
              <c:pt idx="49">
                <c:v>450.83699999999845</c:v>
              </c:pt>
              <c:pt idx="50">
                <c:v>441.35599999999999</c:v>
              </c:pt>
              <c:pt idx="51">
                <c:v>420.685</c:v>
              </c:pt>
              <c:pt idx="52">
                <c:v>397.48200000000003</c:v>
              </c:pt>
              <c:pt idx="53">
                <c:v>388.61900000000031</c:v>
              </c:pt>
              <c:pt idx="54">
                <c:v>389.57100000000003</c:v>
              </c:pt>
              <c:pt idx="55">
                <c:v>392.03799999999899</c:v>
              </c:pt>
              <c:pt idx="56">
                <c:v>397.92799999999869</c:v>
              </c:pt>
              <c:pt idx="57">
                <c:v>398.79299999999893</c:v>
              </c:pt>
              <c:pt idx="58">
                <c:v>397.19200000000001</c:v>
              </c:pt>
              <c:pt idx="59">
                <c:v>390.28</c:v>
              </c:pt>
              <c:pt idx="60">
                <c:v>399.67399999999969</c:v>
              </c:pt>
              <c:pt idx="61">
                <c:v>398.57900000000001</c:v>
              </c:pt>
              <c:pt idx="62">
                <c:v>391.02599999999899</c:v>
              </c:pt>
              <c:pt idx="63">
                <c:v>386.34100000000001</c:v>
              </c:pt>
              <c:pt idx="64">
                <c:v>383.35700000000008</c:v>
              </c:pt>
              <c:pt idx="65">
                <c:v>382.49799999999863</c:v>
              </c:pt>
              <c:pt idx="66">
                <c:v>381.77599999999899</c:v>
              </c:pt>
              <c:pt idx="67">
                <c:v>389.94400000000002</c:v>
              </c:pt>
              <c:pt idx="68">
                <c:v>395.24299999999999</c:v>
              </c:pt>
              <c:pt idx="69">
                <c:v>400.81400000000002</c:v>
              </c:pt>
              <c:pt idx="70">
                <c:v>408.59799999999899</c:v>
              </c:pt>
              <c:pt idx="71">
                <c:v>416.005</c:v>
              </c:pt>
              <c:pt idx="72">
                <c:v>447.96599999999899</c:v>
              </c:pt>
              <c:pt idx="73">
                <c:v>469.29899999999822</c:v>
              </c:pt>
              <c:pt idx="74">
                <c:v>484.13099999999969</c:v>
              </c:pt>
              <c:pt idx="75">
                <c:v>491.63499999999999</c:v>
              </c:pt>
              <c:pt idx="76">
                <c:v>489.11500000000001</c:v>
              </c:pt>
              <c:pt idx="77">
                <c:v>489.82</c:v>
              </c:pt>
              <c:pt idx="78">
                <c:v>496.68299999999999</c:v>
              </c:pt>
              <c:pt idx="79">
                <c:v>501.66300000000001</c:v>
              </c:pt>
              <c:pt idx="80">
                <c:v>510.35599999999999</c:v>
              </c:pt>
              <c:pt idx="81">
                <c:v>517.52599999999939</c:v>
              </c:pt>
              <c:pt idx="82">
                <c:v>523.67999999999995</c:v>
              </c:pt>
              <c:pt idx="83">
                <c:v>524.67400000000055</c:v>
              </c:pt>
              <c:pt idx="84">
                <c:v>560.31199999999797</c:v>
              </c:pt>
              <c:pt idx="85">
                <c:v>561.31499999999949</c:v>
              </c:pt>
              <c:pt idx="86">
                <c:v>571.75400000000002</c:v>
              </c:pt>
              <c:pt idx="87">
                <c:v>570.76800000000003</c:v>
              </c:pt>
              <c:pt idx="88">
                <c:v>560.75099999999998</c:v>
              </c:pt>
              <c:pt idx="89">
                <c:v>551.86799999999653</c:v>
              </c:pt>
              <c:pt idx="90">
                <c:v>548.06699999999796</c:v>
              </c:pt>
              <c:pt idx="91">
                <c:v>549.654</c:v>
              </c:pt>
              <c:pt idx="92">
                <c:v>555.81999999999948</c:v>
              </c:pt>
              <c:pt idx="93">
                <c:v>550.84599999999796</c:v>
              </c:pt>
              <c:pt idx="94">
                <c:v>546.92599999999948</c:v>
              </c:pt>
              <c:pt idx="95">
                <c:v>541.83999999999946</c:v>
              </c:pt>
              <c:pt idx="96">
                <c:v>557.24400000000003</c:v>
              </c:pt>
              <c:pt idx="97">
                <c:v>555.54699999999946</c:v>
              </c:pt>
              <c:pt idx="98">
                <c:v>551.86099999999749</c:v>
              </c:pt>
              <c:pt idx="99">
                <c:v>541.97400000000005</c:v>
              </c:pt>
              <c:pt idx="100">
                <c:v>530.61599999999999</c:v>
              </c:pt>
              <c:pt idx="101">
                <c:v>518.70500000000004</c:v>
              </c:pt>
              <c:pt idx="102">
                <c:v>524.11800000000005</c:v>
              </c:pt>
              <c:pt idx="103">
                <c:v>533.37199999999996</c:v>
              </c:pt>
              <c:pt idx="104">
                <c:v>554.08600000000001</c:v>
              </c:pt>
              <c:pt idx="105">
                <c:v>567.25</c:v>
              </c:pt>
              <c:pt idx="106">
                <c:v>583.41999999999996</c:v>
              </c:pt>
              <c:pt idx="107">
                <c:v>605.13400000000001</c:v>
              </c:pt>
              <c:pt idx="108">
                <c:v>637.66199999999947</c:v>
              </c:pt>
              <c:pt idx="109">
                <c:v>648.01800000000003</c:v>
              </c:pt>
              <c:pt idx="110">
                <c:v>661.04300000000001</c:v>
              </c:pt>
              <c:pt idx="111">
                <c:v>655.89800000000002</c:v>
              </c:pt>
              <c:pt idx="112">
                <c:v>641.22199999999998</c:v>
              </c:pt>
              <c:pt idx="113">
                <c:v>645.95499999999947</c:v>
              </c:pt>
              <c:pt idx="114">
                <c:v>655.34199999999748</c:v>
              </c:pt>
              <c:pt idx="115">
                <c:v>673.42099999999948</c:v>
              </c:pt>
              <c:pt idx="116">
                <c:v>683.55699999999797</c:v>
              </c:pt>
              <c:pt idx="117">
                <c:v>695</c:v>
              </c:pt>
              <c:pt idx="118">
                <c:v>697.78900000000283</c:v>
              </c:pt>
              <c:pt idx="119">
                <c:v>710.65199999999948</c:v>
              </c:pt>
              <c:pt idx="120">
                <c:v>740.06199999999797</c:v>
              </c:pt>
              <c:pt idx="121">
                <c:v>739.61099999999999</c:v>
              </c:pt>
              <c:pt idx="122">
                <c:v>734.44799999999748</c:v>
              </c:pt>
              <c:pt idx="123">
                <c:v>728.51199999999949</c:v>
              </c:pt>
              <c:pt idx="124">
                <c:v>703.20500000000004</c:v>
              </c:pt>
              <c:pt idx="125">
                <c:v>689.93299999999749</c:v>
              </c:pt>
            </c:numLit>
          </c:val>
        </c:ser>
        <c:marker val="1"/>
        <c:axId val="98184576"/>
        <c:axId val="98194560"/>
      </c:lineChart>
      <c:lineChart>
        <c:grouping val="standard"/>
        <c:ser>
          <c:idx val="1"/>
          <c:order val="1"/>
          <c:tx>
            <c:v>#REF!</c:v>
          </c:tx>
          <c:spPr>
            <a:ln w="25400">
              <a:solidFill>
                <a:srgbClr val="808080"/>
              </a:solidFill>
              <a:prstDash val="solid"/>
            </a:ln>
          </c:spPr>
          <c:marker>
            <c:symbol val="none"/>
          </c:marker>
          <c:dLbls>
            <c:dLbl>
              <c:idx val="37"/>
              <c:layout>
                <c:manualLayout>
                  <c:x val="0.26436534190622635"/>
                  <c:y val="-0.12029716624405012"/>
                </c:manualLayout>
              </c:layout>
              <c:tx>
                <c:rich>
                  <a:bodyPr/>
                  <a:lstStyle/>
                  <a:p>
                    <a:pPr>
                      <a:defRPr sz="800" b="0" i="0" u="none" strike="noStrike" baseline="0">
                        <a:solidFill>
                          <a:srgbClr val="000000"/>
                        </a:solidFill>
                        <a:latin typeface="Arial"/>
                        <a:ea typeface="Arial"/>
                        <a:cs typeface="Arial"/>
                      </a:defRPr>
                    </a:pPr>
                    <a:r>
                      <a:rPr lang="pt-PT" sz="700" b="0" i="0" u="none" strike="noStrike" baseline="0">
                        <a:solidFill>
                          <a:srgbClr val="333333"/>
                        </a:solidFill>
                        <a:latin typeface="Arial"/>
                        <a:cs typeface="Arial"/>
                      </a:rPr>
                      <a:t>…ao longo do período </a:t>
                    </a:r>
                    <a:r>
                      <a:rPr lang="pt-PT" sz="600" b="0" i="0" u="none" strike="noStrike" baseline="0">
                        <a:solidFill>
                          <a:srgbClr val="333333"/>
                        </a:solidFill>
                        <a:latin typeface="Arial"/>
                        <a:cs typeface="Arial"/>
                      </a:rPr>
                      <a:t>(vh)</a:t>
                    </a:r>
                  </a:p>
                </c:rich>
              </c:tx>
              <c:spPr>
                <a:noFill/>
                <a:ln w="25400">
                  <a:noFill/>
                </a:ln>
              </c:spPr>
              <c:dLblPos val="r"/>
            </c:dLbl>
            <c:delete val="1"/>
          </c:dLbls>
          <c:cat>
            <c:strLit>
              <c:ptCount val="126"/>
              <c:pt idx="0">
                <c:v>jan.03</c:v>
              </c:pt>
              <c:pt idx="6">
                <c:v>jul.03</c:v>
              </c:pt>
              <c:pt idx="12">
                <c:v>jan.04</c:v>
              </c:pt>
              <c:pt idx="18">
                <c:v>jul.04</c:v>
              </c:pt>
              <c:pt idx="24">
                <c:v>jan.05</c:v>
              </c:pt>
              <c:pt idx="30">
                <c:v>jul.05</c:v>
              </c:pt>
              <c:pt idx="36">
                <c:v>jan.06</c:v>
              </c:pt>
              <c:pt idx="42">
                <c:v>jul.06</c:v>
              </c:pt>
              <c:pt idx="48">
                <c:v>jan.07</c:v>
              </c:pt>
              <c:pt idx="54">
                <c:v>jul.07</c:v>
              </c:pt>
              <c:pt idx="60">
                <c:v>jan.08</c:v>
              </c:pt>
              <c:pt idx="66">
                <c:v>jul.08</c:v>
              </c:pt>
              <c:pt idx="72">
                <c:v>jan.09</c:v>
              </c:pt>
              <c:pt idx="78">
                <c:v>jul.09</c:v>
              </c:pt>
              <c:pt idx="84">
                <c:v>jan.10</c:v>
              </c:pt>
              <c:pt idx="90">
                <c:v>jul.10</c:v>
              </c:pt>
              <c:pt idx="96">
                <c:v>jan.11</c:v>
              </c:pt>
              <c:pt idx="102">
                <c:v>jul.11</c:v>
              </c:pt>
              <c:pt idx="108">
                <c:v>jan.12</c:v>
              </c:pt>
              <c:pt idx="114">
                <c:v>jul.12</c:v>
              </c:pt>
              <c:pt idx="120">
                <c:v>jan. 13</c:v>
              </c:pt>
            </c:strLit>
          </c:cat>
          <c:val>
            <c:numLit>
              <c:formatCode>General</c:formatCode>
              <c:ptCount val="126"/>
              <c:pt idx="0">
                <c:v>18.363751817939722</c:v>
              </c:pt>
              <c:pt idx="1">
                <c:v>25.219242230736374</c:v>
              </c:pt>
              <c:pt idx="2">
                <c:v>23.4470716207706</c:v>
              </c:pt>
              <c:pt idx="3">
                <c:v>12.864659375774774</c:v>
              </c:pt>
              <c:pt idx="4">
                <c:v>15.684421534936989</c:v>
              </c:pt>
              <c:pt idx="5">
                <c:v>10.681557846506324</c:v>
              </c:pt>
              <c:pt idx="6">
                <c:v>11.914483528188526</c:v>
              </c:pt>
              <c:pt idx="7">
                <c:v>5.8919506889050215</c:v>
              </c:pt>
              <c:pt idx="8">
                <c:v>8.1377097213017429</c:v>
              </c:pt>
              <c:pt idx="9">
                <c:v>-0.48061287175225387</c:v>
              </c:pt>
              <c:pt idx="10">
                <c:v>-2.0618117531789792</c:v>
              </c:pt>
              <c:pt idx="11">
                <c:v>3.9882779793469352</c:v>
              </c:pt>
              <c:pt idx="12">
                <c:v>-8.1008583690987059</c:v>
              </c:pt>
              <c:pt idx="13">
                <c:v>-3.524398812356933</c:v>
              </c:pt>
              <c:pt idx="14">
                <c:v>8.6840579710144699</c:v>
              </c:pt>
              <c:pt idx="15">
                <c:v>-2.0038563862244008</c:v>
              </c:pt>
              <c:pt idx="16">
                <c:v>-3.7948362502166155</c:v>
              </c:pt>
              <c:pt idx="17">
                <c:v>3.783239902256744</c:v>
              </c:pt>
              <c:pt idx="18">
                <c:v>2.2660835278465337E-3</c:v>
              </c:pt>
              <c:pt idx="19">
                <c:v>18.007761228100215</c:v>
              </c:pt>
              <c:pt idx="20">
                <c:v>15.490936068640774</c:v>
              </c:pt>
              <c:pt idx="21">
                <c:v>-6.8681917211328987</c:v>
              </c:pt>
              <c:pt idx="22">
                <c:v>14.242839433679123</c:v>
              </c:pt>
              <c:pt idx="23">
                <c:v>5.6013312219866274</c:v>
              </c:pt>
              <c:pt idx="24">
                <c:v>6.2463514302393524</c:v>
              </c:pt>
              <c:pt idx="25">
                <c:v>3.4628576798383577</c:v>
              </c:pt>
              <c:pt idx="26">
                <c:v>0.46084915724344838</c:v>
              </c:pt>
              <c:pt idx="27">
                <c:v>9.5591531755915184</c:v>
              </c:pt>
              <c:pt idx="28">
                <c:v>9.9397900370522763</c:v>
              </c:pt>
              <c:pt idx="29">
                <c:v>15.697626104540042</c:v>
              </c:pt>
              <c:pt idx="30">
                <c:v>-2.9798323136188491</c:v>
              </c:pt>
              <c:pt idx="31">
                <c:v>2.5146891699107767</c:v>
              </c:pt>
              <c:pt idx="32">
                <c:v>-3.9645854571352732</c:v>
              </c:pt>
              <c:pt idx="33">
                <c:v>2.9865294266721243</c:v>
              </c:pt>
              <c:pt idx="34">
                <c:v>0.91566723776890235</c:v>
              </c:pt>
              <c:pt idx="35">
                <c:v>7.426421999695032</c:v>
              </c:pt>
              <c:pt idx="36">
                <c:v>7.7578872740162632</c:v>
              </c:pt>
              <c:pt idx="37">
                <c:v>-0.95140781108082884</c:v>
              </c:pt>
              <c:pt idx="38">
                <c:v>10.15163742938455</c:v>
              </c:pt>
              <c:pt idx="39">
                <c:v>-12.392016004364867</c:v>
              </c:pt>
              <c:pt idx="40">
                <c:v>2.5932080417534698</c:v>
              </c:pt>
              <c:pt idx="41">
                <c:v>-7.6613675541092899E-2</c:v>
              </c:pt>
              <c:pt idx="42">
                <c:v>1.9595936003737213</c:v>
              </c:pt>
              <c:pt idx="43">
                <c:v>2.0331627237776262</c:v>
              </c:pt>
              <c:pt idx="44">
                <c:v>-5.1374145703067695</c:v>
              </c:pt>
              <c:pt idx="45">
                <c:v>8.8493062522478247</c:v>
              </c:pt>
              <c:pt idx="46">
                <c:v>2.6994397389221052</c:v>
              </c:pt>
              <c:pt idx="47">
                <c:v>-1.1994889751111861</c:v>
              </c:pt>
              <c:pt idx="48">
                <c:v>-5.9345033472046334</c:v>
              </c:pt>
              <c:pt idx="49">
                <c:v>-1.8133467825130138</c:v>
              </c:pt>
              <c:pt idx="50">
                <c:v>-10.340107199321324</c:v>
              </c:pt>
              <c:pt idx="51">
                <c:v>-1.4868827360718311</c:v>
              </c:pt>
              <c:pt idx="52">
                <c:v>-2.6759438804608178</c:v>
              </c:pt>
              <c:pt idx="53">
                <c:v>-5.7049070346942727</c:v>
              </c:pt>
              <c:pt idx="54">
                <c:v>2.8794612177578172</c:v>
              </c:pt>
              <c:pt idx="55">
                <c:v>-6.0750364086086144</c:v>
              </c:pt>
              <c:pt idx="56">
                <c:v>-13.236353603016648</c:v>
              </c:pt>
              <c:pt idx="57">
                <c:v>-3.3649833055091731</c:v>
              </c:pt>
              <c:pt idx="58">
                <c:v>-12.73649020976452</c:v>
              </c:pt>
              <c:pt idx="59">
                <c:v>-15.136131797610219</c:v>
              </c:pt>
              <c:pt idx="60">
                <c:v>-3.3870149853992837</c:v>
              </c:pt>
              <c:pt idx="61">
                <c:v>2.7153864113938777</c:v>
              </c:pt>
              <c:pt idx="62">
                <c:v>-7.5479001354751274</c:v>
              </c:pt>
              <c:pt idx="63">
                <c:v>21.472974396796964</c:v>
              </c:pt>
              <c:pt idx="64">
                <c:v>-0.22502461206693747</c:v>
              </c:pt>
              <c:pt idx="65">
                <c:v>10.466268580866478</c:v>
              </c:pt>
              <c:pt idx="66">
                <c:v>12.996815924829107</c:v>
              </c:pt>
              <c:pt idx="67">
                <c:v>6.1923162117594561</c:v>
              </c:pt>
              <c:pt idx="68">
                <c:v>16.418147768630085</c:v>
              </c:pt>
              <c:pt idx="69">
                <c:v>18.774856484730691</c:v>
              </c:pt>
              <c:pt idx="70">
                <c:v>24.835817125536831</c:v>
              </c:pt>
              <c:pt idx="71">
                <c:v>37.141647855530209</c:v>
              </c:pt>
              <c:pt idx="72">
                <c:v>27.296749438934178</c:v>
              </c:pt>
              <c:pt idx="73">
                <c:v>37.696906326006413</c:v>
              </c:pt>
              <c:pt idx="74">
                <c:v>52.915590910148161</c:v>
              </c:pt>
              <c:pt idx="75">
                <c:v>26.229508196721216</c:v>
              </c:pt>
              <c:pt idx="76">
                <c:v>21.848423624489023</c:v>
              </c:pt>
              <c:pt idx="77">
                <c:v>21.523209274508801</c:v>
              </c:pt>
              <c:pt idx="78">
                <c:v>18.546543706155813</c:v>
              </c:pt>
              <c:pt idx="79">
                <c:v>17.572484761397078</c:v>
              </c:pt>
              <c:pt idx="80">
                <c:v>10.154032931178406</c:v>
              </c:pt>
              <c:pt idx="81">
                <c:v>-0.78937001909032967</c:v>
              </c:pt>
              <c:pt idx="82">
                <c:v>3.1986106193197976</c:v>
              </c:pt>
              <c:pt idx="83">
                <c:v>-1.5184247885932978</c:v>
              </c:pt>
              <c:pt idx="84">
                <c:v>-1.0478573662809021</c:v>
              </c:pt>
              <c:pt idx="85">
                <c:v>-9.2394803308186297</c:v>
              </c:pt>
              <c:pt idx="86">
                <c:v>-2.0717034513180077</c:v>
              </c:pt>
              <c:pt idx="87">
                <c:v>-7.4967360681646484</c:v>
              </c:pt>
              <c:pt idx="88">
                <c:v>-7.259090733814082</c:v>
              </c:pt>
              <c:pt idx="89">
                <c:v>-12.763339705854515</c:v>
              </c:pt>
              <c:pt idx="90">
                <c:v>-13.848071808510618</c:v>
              </c:pt>
              <c:pt idx="91">
                <c:v>-0.52435490547813068</c:v>
              </c:pt>
              <c:pt idx="92">
                <c:v>-5.4142672140633294</c:v>
              </c:pt>
              <c:pt idx="93">
                <c:v>-13.290878270032472</c:v>
              </c:pt>
              <c:pt idx="94">
                <c:v>-6.4587281877001912</c:v>
              </c:pt>
              <c:pt idx="95">
                <c:v>-0.81061318291028028</c:v>
              </c:pt>
              <c:pt idx="96">
                <c:v>-9.0923459344511954</c:v>
              </c:pt>
              <c:pt idx="97">
                <c:v>-8.3994179701709708</c:v>
              </c:pt>
              <c:pt idx="98">
                <c:v>-15.211009459312518</c:v>
              </c:pt>
              <c:pt idx="99">
                <c:v>-14.617070271876397</c:v>
              </c:pt>
              <c:pt idx="100">
                <c:v>4.9562379160516423</c:v>
              </c:pt>
              <c:pt idx="101">
                <c:v>4.6888561013712859</c:v>
              </c:pt>
              <c:pt idx="102">
                <c:v>6.1857261378764665</c:v>
              </c:pt>
              <c:pt idx="103">
                <c:v>6.6048391891088576</c:v>
              </c:pt>
              <c:pt idx="104">
                <c:v>17.195875087392231</c:v>
              </c:pt>
              <c:pt idx="105">
                <c:v>22.42770087005518</c:v>
              </c:pt>
              <c:pt idx="106">
                <c:v>20.015370910551766</c:v>
              </c:pt>
              <c:pt idx="107">
                <c:v>35.198095920130179</c:v>
              </c:pt>
              <c:pt idx="108">
                <c:v>19.883355197648228</c:v>
              </c:pt>
              <c:pt idx="109">
                <c:v>19.590167189547671</c:v>
              </c:pt>
              <c:pt idx="110">
                <c:v>19.859676119293631</c:v>
              </c:pt>
              <c:pt idx="111">
                <c:v>15.188028797007203</c:v>
              </c:pt>
              <c:pt idx="112">
                <c:v>12.577993463404978</c:v>
              </c:pt>
              <c:pt idx="113">
                <c:v>16.406557648863103</c:v>
              </c:pt>
              <c:pt idx="114">
                <c:v>12.959026074316407</c:v>
              </c:pt>
              <c:pt idx="115">
                <c:v>12.35036062160755</c:v>
              </c:pt>
              <c:pt idx="116">
                <c:v>-7.0517759936367552</c:v>
              </c:pt>
              <c:pt idx="117">
                <c:v>8.9624812981931807</c:v>
              </c:pt>
              <c:pt idx="118">
                <c:v>1.6897103769465904</c:v>
              </c:pt>
              <c:pt idx="119">
                <c:v>-15.566772605471435</c:v>
              </c:pt>
              <c:pt idx="120">
                <c:v>-1.7508470777465761</c:v>
              </c:pt>
              <c:pt idx="121">
                <c:v>-5.1736733745102024</c:v>
              </c:pt>
              <c:pt idx="122">
                <c:v>-2.9574042091427342</c:v>
              </c:pt>
              <c:pt idx="123">
                <c:v>9.5015105740181127</c:v>
              </c:pt>
              <c:pt idx="124">
                <c:v>-3.9922582915456903</c:v>
              </c:pt>
              <c:pt idx="125">
                <c:v>-6.3705154455621784</c:v>
              </c:pt>
            </c:numLit>
          </c:val>
        </c:ser>
        <c:marker val="1"/>
        <c:axId val="98196096"/>
        <c:axId val="98206080"/>
      </c:lineChart>
      <c:catAx>
        <c:axId val="98184576"/>
        <c:scaling>
          <c:orientation val="minMax"/>
        </c:scaling>
        <c:axPos val="b"/>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98194560"/>
        <c:crosses val="autoZero"/>
        <c:auto val="1"/>
        <c:lblAlgn val="ctr"/>
        <c:lblOffset val="100"/>
        <c:tickLblSkip val="1"/>
        <c:tickMarkSkip val="1"/>
      </c:catAx>
      <c:valAx>
        <c:axId val="98194560"/>
        <c:scaling>
          <c:orientation val="minMax"/>
          <c:max val="800"/>
          <c:min val="100"/>
        </c:scaling>
        <c:axPos val="l"/>
        <c:numFmt formatCode="General" sourceLinked="1"/>
        <c:maj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98184576"/>
        <c:crosses val="autoZero"/>
        <c:crossBetween val="between"/>
        <c:majorUnit val="100"/>
        <c:minorUnit val="100"/>
      </c:valAx>
      <c:catAx>
        <c:axId val="98196096"/>
        <c:scaling>
          <c:orientation val="minMax"/>
        </c:scaling>
        <c:delete val="1"/>
        <c:axPos val="b"/>
        <c:tickLblPos val="none"/>
        <c:crossAx val="98206080"/>
        <c:crosses val="autoZero"/>
        <c:auto val="1"/>
        <c:lblAlgn val="ctr"/>
        <c:lblOffset val="100"/>
      </c:catAx>
      <c:valAx>
        <c:axId val="98206080"/>
        <c:scaling>
          <c:orientation val="minMax"/>
          <c:max val="100"/>
          <c:min val="-30"/>
        </c:scaling>
        <c:axPos val="r"/>
        <c:numFmt formatCode="0" sourceLinked="0"/>
        <c:majorTickMark val="none"/>
        <c:tickLblPos val="nextTo"/>
        <c:spPr>
          <a:ln w="3175">
            <a:solidFill>
              <a:srgbClr val="FFFFFF"/>
            </a:solidFill>
            <a:prstDash val="solid"/>
          </a:ln>
        </c:spPr>
        <c:txPr>
          <a:bodyPr rot="0" vert="horz"/>
          <a:lstStyle/>
          <a:p>
            <a:pPr>
              <a:defRPr sz="600" b="0" i="0" u="none" strike="noStrike" baseline="0">
                <a:solidFill>
                  <a:schemeClr val="tx2"/>
                </a:solidFill>
                <a:latin typeface="Arial"/>
                <a:ea typeface="Arial"/>
                <a:cs typeface="Arial"/>
              </a:defRPr>
            </a:pPr>
            <a:endParaRPr lang="pt-PT"/>
          </a:p>
        </c:txPr>
        <c:crossAx val="98196096"/>
        <c:crosses val="max"/>
        <c:crossBetween val="between"/>
      </c:valAx>
      <c:spPr>
        <a:gradFill rotWithShape="0">
          <a:gsLst>
            <a:gs pos="0">
              <a:srgbClr val="EBF7FF"/>
            </a:gs>
            <a:gs pos="100000">
              <a:srgbClr val="FFFFFF"/>
            </a:gs>
          </a:gsLst>
          <a:lin ang="5400000" scaled="1"/>
        </a:gradFill>
        <a:ln w="25400">
          <a:noFill/>
        </a:ln>
      </c:spPr>
    </c:plotArea>
    <c:plotVisOnly val="1"/>
    <c:dispBlanksAs val="gap"/>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21.xml><?xml version="1.0" encoding="utf-8"?>
<c:chartSpace xmlns:c="http://schemas.openxmlformats.org/drawingml/2006/chart" xmlns:a="http://schemas.openxmlformats.org/drawingml/2006/main" xmlns:r="http://schemas.openxmlformats.org/officeDocument/2006/relationships">
  <c:lang val="pt-P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desemprego registado, no final do período </a:t>
            </a:r>
          </a:p>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 estrangeiros ... </a:t>
            </a:r>
          </a:p>
          <a:p>
            <a:pPr>
              <a:defRPr sz="800" b="0" i="0" u="none" strike="noStrike" baseline="0">
                <a:solidFill>
                  <a:schemeClr val="tx2"/>
                </a:solidFill>
                <a:latin typeface="Arial"/>
                <a:ea typeface="Arial"/>
                <a:cs typeface="Arial"/>
              </a:defRPr>
            </a:pPr>
            <a:endParaRPr lang="pt-PT" sz="800" b="1" i="0" u="none" strike="noStrike" baseline="0">
              <a:solidFill>
                <a:schemeClr val="tx2"/>
              </a:solidFill>
              <a:latin typeface="Arial"/>
              <a:cs typeface="Arial"/>
            </a:endParaRPr>
          </a:p>
        </c:rich>
      </c:tx>
      <c:layout>
        <c:manualLayout>
          <c:xMode val="edge"/>
          <c:yMode val="edge"/>
          <c:x val="0.21021053219412875"/>
          <c:y val="2.7932997139402602E-2"/>
        </c:manualLayout>
      </c:layout>
      <c:spPr>
        <a:noFill/>
        <a:ln w="25400">
          <a:noFill/>
        </a:ln>
      </c:spPr>
    </c:title>
    <c:plotArea>
      <c:layout>
        <c:manualLayout>
          <c:layoutTarget val="inner"/>
          <c:xMode val="edge"/>
          <c:yMode val="edge"/>
          <c:x val="7.5987841945288834E-2"/>
          <c:y val="0.2471916893206014"/>
          <c:w val="0.91185410334346562"/>
          <c:h val="0.47752939982391501"/>
        </c:manualLayout>
      </c:layout>
      <c:lineChart>
        <c:grouping val="standard"/>
        <c:ser>
          <c:idx val="0"/>
          <c:order val="0"/>
          <c:tx>
            <c:v>#REF!</c:v>
          </c:tx>
          <c:spPr>
            <a:ln w="25400">
              <a:solidFill>
                <a:schemeClr val="accent2"/>
              </a:solidFill>
              <a:prstDash val="solid"/>
            </a:ln>
          </c:spPr>
          <c:marker>
            <c:symbol val="none"/>
          </c:marker>
          <c:cat>
            <c:strLit>
              <c:ptCount val="126"/>
              <c:pt idx="0">
                <c:v>jan.03</c:v>
              </c:pt>
              <c:pt idx="6">
                <c:v>jul.03</c:v>
              </c:pt>
              <c:pt idx="12">
                <c:v>jan.04</c:v>
              </c:pt>
              <c:pt idx="18">
                <c:v>jul.04</c:v>
              </c:pt>
              <c:pt idx="24">
                <c:v>jan.05</c:v>
              </c:pt>
              <c:pt idx="30">
                <c:v>jul.05</c:v>
              </c:pt>
              <c:pt idx="36">
                <c:v>jan.06</c:v>
              </c:pt>
              <c:pt idx="42">
                <c:v>jul.06</c:v>
              </c:pt>
              <c:pt idx="48">
                <c:v>jan.07</c:v>
              </c:pt>
              <c:pt idx="54">
                <c:v>jul.07</c:v>
              </c:pt>
              <c:pt idx="60">
                <c:v>jan.08</c:v>
              </c:pt>
              <c:pt idx="66">
                <c:v>jul.08</c:v>
              </c:pt>
              <c:pt idx="72">
                <c:v>jan.09</c:v>
              </c:pt>
              <c:pt idx="78">
                <c:v>jul.09</c:v>
              </c:pt>
              <c:pt idx="84">
                <c:v>jan.10</c:v>
              </c:pt>
              <c:pt idx="90">
                <c:v>jul.10</c:v>
              </c:pt>
              <c:pt idx="96">
                <c:v>jan.11</c:v>
              </c:pt>
              <c:pt idx="102">
                <c:v>jul.11</c:v>
              </c:pt>
              <c:pt idx="108">
                <c:v>jan.12</c:v>
              </c:pt>
              <c:pt idx="114">
                <c:v>jul.12</c:v>
              </c:pt>
              <c:pt idx="120">
                <c:v>jan. 13</c:v>
              </c:pt>
            </c:strLit>
          </c:cat>
          <c:val>
            <c:numLit>
              <c:formatCode>General</c:formatCode>
              <c:ptCount val="126"/>
              <c:pt idx="0">
                <c:v>16.388999999999989</c:v>
              </c:pt>
              <c:pt idx="1">
                <c:v>17.131000000000089</c:v>
              </c:pt>
              <c:pt idx="2">
                <c:v>17.760999999999989</c:v>
              </c:pt>
              <c:pt idx="3">
                <c:v>17.834000000000035</c:v>
              </c:pt>
              <c:pt idx="4">
                <c:v>17.29</c:v>
              </c:pt>
              <c:pt idx="5">
                <c:v>16.898</c:v>
              </c:pt>
              <c:pt idx="6">
                <c:v>16.498999999999906</c:v>
              </c:pt>
              <c:pt idx="7">
                <c:v>16.010000000000005</c:v>
              </c:pt>
              <c:pt idx="8">
                <c:v>16.484999999999989</c:v>
              </c:pt>
              <c:pt idx="9">
                <c:v>17.206</c:v>
              </c:pt>
              <c:pt idx="10">
                <c:v>18.184999999999999</c:v>
              </c:pt>
              <c:pt idx="11">
                <c:v>18.393000000000001</c:v>
              </c:pt>
              <c:pt idx="12">
                <c:v>18.734999999999999</c:v>
              </c:pt>
              <c:pt idx="13">
                <c:v>18.937999999999999</c:v>
              </c:pt>
              <c:pt idx="14">
                <c:v>18.919</c:v>
              </c:pt>
              <c:pt idx="15">
                <c:v>18.533000000000001</c:v>
              </c:pt>
              <c:pt idx="16">
                <c:v>17.831000000000031</c:v>
              </c:pt>
              <c:pt idx="17">
                <c:v>17.315999999999999</c:v>
              </c:pt>
              <c:pt idx="18">
                <c:v>17.151000000000035</c:v>
              </c:pt>
              <c:pt idx="19">
                <c:v>17.212</c:v>
              </c:pt>
              <c:pt idx="20">
                <c:v>17.618000000000031</c:v>
              </c:pt>
              <c:pt idx="21">
                <c:v>18.399999999999999</c:v>
              </c:pt>
              <c:pt idx="22">
                <c:v>19.631000000000089</c:v>
              </c:pt>
              <c:pt idx="23">
                <c:v>20.036000000000001</c:v>
              </c:pt>
              <c:pt idx="24">
                <c:v>20.792000000000002</c:v>
              </c:pt>
              <c:pt idx="25">
                <c:v>21.152999999999999</c:v>
              </c:pt>
              <c:pt idx="26">
                <c:v>21.279999999999987</c:v>
              </c:pt>
              <c:pt idx="27">
                <c:v>21.059000000000001</c:v>
              </c:pt>
              <c:pt idx="28">
                <c:v>20.239999999999988</c:v>
              </c:pt>
              <c:pt idx="29">
                <c:v>19.760000000000002</c:v>
              </c:pt>
              <c:pt idx="30">
                <c:v>19.376000000000001</c:v>
              </c:pt>
              <c:pt idx="31">
                <c:v>19.227</c:v>
              </c:pt>
              <c:pt idx="32">
                <c:v>19.681000000000001</c:v>
              </c:pt>
              <c:pt idx="33">
                <c:v>20.341000000000001</c:v>
              </c:pt>
              <c:pt idx="34">
                <c:v>21.381</c:v>
              </c:pt>
              <c:pt idx="35">
                <c:v>21.57</c:v>
              </c:pt>
              <c:pt idx="36">
                <c:v>22.484999999999989</c:v>
              </c:pt>
              <c:pt idx="37">
                <c:v>22.620999999999999</c:v>
              </c:pt>
              <c:pt idx="38">
                <c:v>22.006</c:v>
              </c:pt>
              <c:pt idx="39">
                <c:v>21.47</c:v>
              </c:pt>
              <c:pt idx="40">
                <c:v>20.838999999999999</c:v>
              </c:pt>
              <c:pt idx="41">
                <c:v>20.100000000000001</c:v>
              </c:pt>
              <c:pt idx="42">
                <c:v>19.398</c:v>
              </c:pt>
              <c:pt idx="43">
                <c:v>19.061</c:v>
              </c:pt>
              <c:pt idx="44">
                <c:v>19.367000000000001</c:v>
              </c:pt>
              <c:pt idx="45">
                <c:v>20.341999999999999</c:v>
              </c:pt>
              <c:pt idx="46">
                <c:v>21.715</c:v>
              </c:pt>
              <c:pt idx="47">
                <c:v>21.672999999999988</c:v>
              </c:pt>
              <c:pt idx="48">
                <c:v>22.158000000000001</c:v>
              </c:pt>
              <c:pt idx="49">
                <c:v>22.187999999999999</c:v>
              </c:pt>
              <c:pt idx="50">
                <c:v>21.812000000000001</c:v>
              </c:pt>
              <c:pt idx="51">
                <c:v>20.263999999999989</c:v>
              </c:pt>
              <c:pt idx="52">
                <c:v>18.646000000000001</c:v>
              </c:pt>
              <c:pt idx="53">
                <c:v>18.143999999999988</c:v>
              </c:pt>
              <c:pt idx="54">
                <c:v>17.896999999999988</c:v>
              </c:pt>
              <c:pt idx="55">
                <c:v>17.408999999999914</c:v>
              </c:pt>
              <c:pt idx="56">
                <c:v>17.971</c:v>
              </c:pt>
              <c:pt idx="57">
                <c:v>18.82</c:v>
              </c:pt>
              <c:pt idx="58">
                <c:v>19.652999999999999</c:v>
              </c:pt>
              <c:pt idx="59">
                <c:v>19.510999999999999</c:v>
              </c:pt>
              <c:pt idx="60">
                <c:v>20.337000000000035</c:v>
              </c:pt>
              <c:pt idx="61">
                <c:v>20.754000000000001</c:v>
              </c:pt>
              <c:pt idx="62">
                <c:v>20.387</c:v>
              </c:pt>
              <c:pt idx="63">
                <c:v>19.956</c:v>
              </c:pt>
              <c:pt idx="64">
                <c:v>19.513999999999999</c:v>
              </c:pt>
              <c:pt idx="65">
                <c:v>19.492999999999906</c:v>
              </c:pt>
              <c:pt idx="66">
                <c:v>19.030999999999999</c:v>
              </c:pt>
              <c:pt idx="67">
                <c:v>19.100000000000001</c:v>
              </c:pt>
              <c:pt idx="68">
                <c:v>19.6170000000001</c:v>
              </c:pt>
              <c:pt idx="69">
                <c:v>20.901999999999987</c:v>
              </c:pt>
              <c:pt idx="70">
                <c:v>23.125</c:v>
              </c:pt>
              <c:pt idx="71">
                <c:v>24.202999999999989</c:v>
              </c:pt>
              <c:pt idx="72">
                <c:v>27.810000000000031</c:v>
              </c:pt>
              <c:pt idx="73">
                <c:v>30.754000000000001</c:v>
              </c:pt>
              <c:pt idx="74">
                <c:v>32.595000000000013</c:v>
              </c:pt>
              <c:pt idx="75">
                <c:v>33.633000000000003</c:v>
              </c:pt>
              <c:pt idx="76">
                <c:v>33.131</c:v>
              </c:pt>
              <c:pt idx="77">
                <c:v>32.700000000000003</c:v>
              </c:pt>
              <c:pt idx="78">
                <c:v>32.155000000000001</c:v>
              </c:pt>
              <c:pt idx="79">
                <c:v>31.524999999999999</c:v>
              </c:pt>
              <c:pt idx="80">
                <c:v>32.326000000000001</c:v>
              </c:pt>
              <c:pt idx="81">
                <c:v>34.146000000000001</c:v>
              </c:pt>
              <c:pt idx="82">
                <c:v>36.079000000000001</c:v>
              </c:pt>
              <c:pt idx="83">
                <c:v>36.442</c:v>
              </c:pt>
              <c:pt idx="84">
                <c:v>39.528000000000013</c:v>
              </c:pt>
              <c:pt idx="85">
                <c:v>40.128000000000156</c:v>
              </c:pt>
              <c:pt idx="86">
                <c:v>41.216000000000001</c:v>
              </c:pt>
              <c:pt idx="87">
                <c:v>40.607000000000006</c:v>
              </c:pt>
              <c:pt idx="88">
                <c:v>38.798000000000179</c:v>
              </c:pt>
              <c:pt idx="89">
                <c:v>37.190000000000012</c:v>
              </c:pt>
              <c:pt idx="90">
                <c:v>35.759</c:v>
              </c:pt>
              <c:pt idx="91">
                <c:v>34.718000000000011</c:v>
              </c:pt>
              <c:pt idx="92">
                <c:v>35</c:v>
              </c:pt>
              <c:pt idx="93">
                <c:v>35.823</c:v>
              </c:pt>
              <c:pt idx="94">
                <c:v>36.856000000000002</c:v>
              </c:pt>
              <c:pt idx="95">
                <c:v>36.496000000000002</c:v>
              </c:pt>
              <c:pt idx="96">
                <c:v>37.914000000000001</c:v>
              </c:pt>
              <c:pt idx="97">
                <c:v>37.963000000000001</c:v>
              </c:pt>
              <c:pt idx="98">
                <c:v>37.704000000000001</c:v>
              </c:pt>
              <c:pt idx="99">
                <c:v>36.465000000000003</c:v>
              </c:pt>
              <c:pt idx="100">
                <c:v>35.322000000000003</c:v>
              </c:pt>
              <c:pt idx="101">
                <c:v>33.807000000000002</c:v>
              </c:pt>
              <c:pt idx="102">
                <c:v>32.816999999999993</c:v>
              </c:pt>
              <c:pt idx="103">
                <c:v>32.464000000000006</c:v>
              </c:pt>
              <c:pt idx="104">
                <c:v>33.67</c:v>
              </c:pt>
              <c:pt idx="105">
                <c:v>35.363</c:v>
              </c:pt>
              <c:pt idx="106">
                <c:v>37.819000000000003</c:v>
              </c:pt>
              <c:pt idx="107">
                <c:v>38.803000000000004</c:v>
              </c:pt>
              <c:pt idx="108">
                <c:v>41.3</c:v>
              </c:pt>
              <c:pt idx="109">
                <c:v>42.3</c:v>
              </c:pt>
              <c:pt idx="110">
                <c:v>42.9</c:v>
              </c:pt>
              <c:pt idx="111">
                <c:v>42.2</c:v>
              </c:pt>
              <c:pt idx="112">
                <c:v>40.800000000000004</c:v>
              </c:pt>
              <c:pt idx="113">
                <c:v>40.800000000000004</c:v>
              </c:pt>
              <c:pt idx="114">
                <c:v>39.200000000000003</c:v>
              </c:pt>
              <c:pt idx="115">
                <c:v>38.700000000000003</c:v>
              </c:pt>
              <c:pt idx="116">
                <c:v>39</c:v>
              </c:pt>
              <c:pt idx="117">
                <c:v>40.5</c:v>
              </c:pt>
              <c:pt idx="118">
                <c:v>41.5</c:v>
              </c:pt>
              <c:pt idx="119">
                <c:v>41.5</c:v>
              </c:pt>
              <c:pt idx="120">
                <c:v>43.3</c:v>
              </c:pt>
            </c:numLit>
          </c:val>
        </c:ser>
        <c:marker val="1"/>
        <c:axId val="101010816"/>
        <c:axId val="101463168"/>
      </c:lineChart>
      <c:catAx>
        <c:axId val="101010816"/>
        <c:scaling>
          <c:orientation val="minMax"/>
        </c:scaling>
        <c:axPos val="b"/>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101463168"/>
        <c:crosses val="autoZero"/>
        <c:auto val="1"/>
        <c:lblAlgn val="ctr"/>
        <c:lblOffset val="100"/>
        <c:tickLblSkip val="1"/>
        <c:tickMarkSkip val="1"/>
      </c:catAx>
      <c:valAx>
        <c:axId val="101463168"/>
        <c:scaling>
          <c:orientation val="minMax"/>
          <c:max val="45"/>
          <c:min val="10"/>
        </c:scaling>
        <c:axPos val="l"/>
        <c:numFmt formatCode="General" sourceLinked="1"/>
        <c:maj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101010816"/>
        <c:crosses val="autoZero"/>
        <c:crossBetween val="between"/>
        <c:majorUnit val="5"/>
        <c:minorUnit val="5"/>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22.xml><?xml version="1.0" encoding="utf-8"?>
<c:chartSpace xmlns:c="http://schemas.openxmlformats.org/drawingml/2006/chart" xmlns:a="http://schemas.openxmlformats.org/drawingml/2006/main" xmlns:r="http://schemas.openxmlformats.org/officeDocument/2006/relationships">
  <c:lang val="pt-P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indicador de clima económico</a:t>
            </a:r>
            <a:endParaRPr lang="pt-PT" sz="1000" b="1" i="0" u="none" strike="noStrike" baseline="0">
              <a:solidFill>
                <a:schemeClr val="tx2"/>
              </a:solidFill>
              <a:latin typeface="Arial"/>
              <a:cs typeface="Arial"/>
            </a:endParaRPr>
          </a:p>
          <a:p>
            <a:pPr>
              <a:defRPr sz="800" b="0" i="0" u="none" strike="noStrike" baseline="0">
                <a:solidFill>
                  <a:schemeClr val="tx2"/>
                </a:solidFill>
                <a:latin typeface="Arial"/>
                <a:ea typeface="Arial"/>
                <a:cs typeface="Arial"/>
              </a:defRPr>
            </a:pPr>
            <a:r>
              <a:rPr lang="pt-PT" sz="700" b="0" i="0" u="none" strike="noStrike" baseline="0">
                <a:solidFill>
                  <a:schemeClr val="tx2"/>
                </a:solidFill>
                <a:latin typeface="Arial"/>
                <a:cs typeface="Arial"/>
              </a:rPr>
              <a:t>(sre/mm3m/%)</a:t>
            </a:r>
          </a:p>
        </c:rich>
      </c:tx>
      <c:layout>
        <c:manualLayout>
          <c:xMode val="edge"/>
          <c:yMode val="edge"/>
          <c:x val="0.25825891524038536"/>
          <c:y val="2.6881720430107652E-2"/>
        </c:manualLayout>
      </c:layout>
      <c:spPr>
        <a:noFill/>
        <a:ln w="25400">
          <a:noFill/>
        </a:ln>
      </c:spPr>
    </c:title>
    <c:plotArea>
      <c:layout>
        <c:manualLayout>
          <c:layoutTarget val="inner"/>
          <c:xMode val="edge"/>
          <c:yMode val="edge"/>
          <c:x val="6.8862376120380514E-2"/>
          <c:y val="0.1612911694134819"/>
          <c:w val="0.91916302038942677"/>
          <c:h val="0.55376634831962057"/>
        </c:manualLayout>
      </c:layout>
      <c:lineChart>
        <c:grouping val="standard"/>
        <c:ser>
          <c:idx val="0"/>
          <c:order val="0"/>
          <c:tx>
            <c:v>#REF!</c:v>
          </c:tx>
          <c:spPr>
            <a:ln w="25400">
              <a:solidFill>
                <a:schemeClr val="accent2"/>
              </a:solidFill>
              <a:prstDash val="solid"/>
            </a:ln>
          </c:spPr>
          <c:marker>
            <c:symbol val="none"/>
          </c:marker>
          <c:dLbls>
            <c:delete val="1"/>
          </c:dLbls>
          <c:cat>
            <c:strLit>
              <c:ptCount val="126"/>
              <c:pt idx="0">
                <c:v>jan.03</c:v>
              </c:pt>
              <c:pt idx="6">
                <c:v>jul.03</c:v>
              </c:pt>
              <c:pt idx="12">
                <c:v>jan.04</c:v>
              </c:pt>
              <c:pt idx="18">
                <c:v>jul.04</c:v>
              </c:pt>
              <c:pt idx="24">
                <c:v>jan.05</c:v>
              </c:pt>
              <c:pt idx="30">
                <c:v>jul.05</c:v>
              </c:pt>
              <c:pt idx="36">
                <c:v>jan.06</c:v>
              </c:pt>
              <c:pt idx="42">
                <c:v>jul.06</c:v>
              </c:pt>
              <c:pt idx="48">
                <c:v>jan.07</c:v>
              </c:pt>
              <c:pt idx="54">
                <c:v>jul.07</c:v>
              </c:pt>
              <c:pt idx="60">
                <c:v>jan.08</c:v>
              </c:pt>
              <c:pt idx="66">
                <c:v>jul.08</c:v>
              </c:pt>
              <c:pt idx="72">
                <c:v>jan.09</c:v>
              </c:pt>
              <c:pt idx="78">
                <c:v>jul.09</c:v>
              </c:pt>
              <c:pt idx="84">
                <c:v>jan.10</c:v>
              </c:pt>
              <c:pt idx="90">
                <c:v>jul.10</c:v>
              </c:pt>
              <c:pt idx="96">
                <c:v>jan.11</c:v>
              </c:pt>
              <c:pt idx="102">
                <c:v>jul.11</c:v>
              </c:pt>
              <c:pt idx="108">
                <c:v>jan.12</c:v>
              </c:pt>
              <c:pt idx="114">
                <c:v>jul.12</c:v>
              </c:pt>
              <c:pt idx="120">
                <c:v>jan. 13</c:v>
              </c:pt>
            </c:strLit>
          </c:cat>
          <c:val>
            <c:numLit>
              <c:formatCode>General</c:formatCode>
              <c:ptCount val="126"/>
              <c:pt idx="0">
                <c:v>-0.76430218661755511</c:v>
              </c:pt>
              <c:pt idx="1">
                <c:v>-0.60738283963701101</c:v>
              </c:pt>
              <c:pt idx="2">
                <c:v>-0.7576202766596638</c:v>
              </c:pt>
              <c:pt idx="3">
                <c:v>-0.70271367549180364</c:v>
              </c:pt>
              <c:pt idx="4">
                <c:v>-0.98009078016786555</c:v>
              </c:pt>
              <c:pt idx="5">
                <c:v>-0.89752842546656553</c:v>
              </c:pt>
              <c:pt idx="6">
                <c:v>-0.81623348571266074</c:v>
              </c:pt>
              <c:pt idx="7">
                <c:v>-0.50123696443612198</c:v>
              </c:pt>
              <c:pt idx="8">
                <c:v>-0.24613724842230142</c:v>
              </c:pt>
              <c:pt idx="9">
                <c:v>8.9373766430598384E-2</c:v>
              </c:pt>
              <c:pt idx="10">
                <c:v>0.180099325535578</c:v>
              </c:pt>
              <c:pt idx="11">
                <c:v>0.19815994123031747</c:v>
              </c:pt>
              <c:pt idx="12">
                <c:v>9.9085264745083765E-2</c:v>
              </c:pt>
              <c:pt idx="13">
                <c:v>6.5646055741665377E-2</c:v>
              </c:pt>
              <c:pt idx="14">
                <c:v>6.9508994503708968E-2</c:v>
              </c:pt>
              <c:pt idx="15">
                <c:v>0.23451361798320758</c:v>
              </c:pt>
              <c:pt idx="16">
                <c:v>0.59347539733642252</c:v>
              </c:pt>
              <c:pt idx="17">
                <c:v>0.83339283307581535</c:v>
              </c:pt>
              <c:pt idx="18">
                <c:v>0.97798257425717983</c:v>
              </c:pt>
              <c:pt idx="19">
                <c:v>0.99876165267692663</c:v>
              </c:pt>
              <c:pt idx="20">
                <c:v>1.0238497489002918</c:v>
              </c:pt>
              <c:pt idx="21">
                <c:v>0.92305903389520805</c:v>
              </c:pt>
              <c:pt idx="22">
                <c:v>0.66978178940660005</c:v>
              </c:pt>
              <c:pt idx="23">
                <c:v>0.43359170708669287</c:v>
              </c:pt>
              <c:pt idx="24">
                <c:v>0.35906714641081078</c:v>
              </c:pt>
              <c:pt idx="25">
                <c:v>0.43764761130127938</c:v>
              </c:pt>
              <c:pt idx="26">
                <c:v>0.60590964983924178</c:v>
              </c:pt>
              <c:pt idx="27">
                <c:v>0.62658130279354263</c:v>
              </c:pt>
              <c:pt idx="28">
                <c:v>0.59077940713107469</c:v>
              </c:pt>
              <c:pt idx="29">
                <c:v>0.3931799948244446</c:v>
              </c:pt>
              <c:pt idx="30">
                <c:v>4.5984899555442812E-2</c:v>
              </c:pt>
              <c:pt idx="31">
                <c:v>-0.13900246972702399</c:v>
              </c:pt>
              <c:pt idx="32">
                <c:v>-0.20318450921817069</c:v>
              </c:pt>
              <c:pt idx="33">
                <c:v>-1.4550767866615065E-2</c:v>
              </c:pt>
              <c:pt idx="34">
                <c:v>-0.10961747436292886</c:v>
              </c:pt>
              <c:pt idx="35">
                <c:v>2.6190838164690151E-2</c:v>
              </c:pt>
              <c:pt idx="36">
                <c:v>-2.0903185535058742E-3</c:v>
              </c:pt>
              <c:pt idx="37">
                <c:v>0.26882044319274961</c:v>
              </c:pt>
              <c:pt idx="38">
                <c:v>0.12007204195588853</c:v>
              </c:pt>
              <c:pt idx="39">
                <c:v>0.29291329399716326</c:v>
              </c:pt>
              <c:pt idx="40">
                <c:v>0.17584194138405823</c:v>
              </c:pt>
              <c:pt idx="41">
                <c:v>0.54423842296892955</c:v>
              </c:pt>
              <c:pt idx="42">
                <c:v>0.64255256243747005</c:v>
              </c:pt>
              <c:pt idx="43">
                <c:v>0.80680661550407407</c:v>
              </c:pt>
              <c:pt idx="44">
                <c:v>0.78916749256090268</c:v>
              </c:pt>
              <c:pt idx="45">
                <c:v>0.96810630439165657</c:v>
              </c:pt>
              <c:pt idx="46">
                <c:v>1.0008611288258671</c:v>
              </c:pt>
              <c:pt idx="47">
                <c:v>0.79792994472654599</c:v>
              </c:pt>
              <c:pt idx="48">
                <c:v>0.6262700454400546</c:v>
              </c:pt>
              <c:pt idx="49">
                <c:v>0.69955553427184292</c:v>
              </c:pt>
              <c:pt idx="50">
                <c:v>0.97790848191957835</c:v>
              </c:pt>
              <c:pt idx="51">
                <c:v>1.1302222901301298</c:v>
              </c:pt>
              <c:pt idx="52">
                <c:v>1.2805236915384566</c:v>
              </c:pt>
              <c:pt idx="53">
                <c:v>1.3641661428543639</c:v>
              </c:pt>
              <c:pt idx="54">
                <c:v>1.2492960045559418</c:v>
              </c:pt>
              <c:pt idx="55">
                <c:v>1.2530142296087687</c:v>
              </c:pt>
              <c:pt idx="56">
                <c:v>1.2666299848387741</c:v>
              </c:pt>
              <c:pt idx="57">
                <c:v>1.3563124743707837</c:v>
              </c:pt>
              <c:pt idx="58">
                <c:v>1.3054400009117721</c:v>
              </c:pt>
              <c:pt idx="59">
                <c:v>1.1716554490839741</c:v>
              </c:pt>
              <c:pt idx="60">
                <c:v>1.0988380618072544</c:v>
              </c:pt>
              <c:pt idx="61">
                <c:v>1.0754036629447232</c:v>
              </c:pt>
              <c:pt idx="62">
                <c:v>1.2511911518361138</c:v>
              </c:pt>
              <c:pt idx="63">
                <c:v>1.2795950094891408</c:v>
              </c:pt>
              <c:pt idx="64">
                <c:v>1.227113495085133</c:v>
              </c:pt>
              <c:pt idx="65">
                <c:v>0.79730018267603653</c:v>
              </c:pt>
              <c:pt idx="66">
                <c:v>0.45614500178069467</c:v>
              </c:pt>
              <c:pt idx="67">
                <c:v>0.28823999423180752</c:v>
              </c:pt>
              <c:pt idx="68">
                <c:v>0.19325680254706892</c:v>
              </c:pt>
              <c:pt idx="69">
                <c:v>-0.14709744990151141</c:v>
              </c:pt>
              <c:pt idx="70">
                <c:v>-0.97400303120791543</c:v>
              </c:pt>
              <c:pt idx="71">
                <c:v>-1.7480534720605709</c:v>
              </c:pt>
              <c:pt idx="72">
                <c:v>-2.2803453339991977</c:v>
              </c:pt>
              <c:pt idx="73">
                <c:v>-2.6705379800859412</c:v>
              </c:pt>
              <c:pt idx="74">
                <c:v>-2.7654635408767851</c:v>
              </c:pt>
              <c:pt idx="75">
                <c:v>-2.816099514021789</c:v>
              </c:pt>
              <c:pt idx="76">
                <c:v>-2.3920400199728356</c:v>
              </c:pt>
              <c:pt idx="77">
                <c:v>-2.0110302665100352</c:v>
              </c:pt>
              <c:pt idx="78">
                <c:v>-1.5337383987039837</c:v>
              </c:pt>
              <c:pt idx="79">
                <c:v>-1.0368492088256778</c:v>
              </c:pt>
              <c:pt idx="80">
                <c:v>-0.60219395034409706</c:v>
              </c:pt>
              <c:pt idx="81">
                <c:v>-0.21980614216046962</c:v>
              </c:pt>
              <c:pt idx="82">
                <c:v>-0.27122444688065606</c:v>
              </c:pt>
              <c:pt idx="83">
                <c:v>-0.39016920407553318</c:v>
              </c:pt>
              <c:pt idx="84">
                <c:v>-0.54309812355791787</c:v>
              </c:pt>
              <c:pt idx="85">
                <c:v>-0.59703337754962627</c:v>
              </c:pt>
              <c:pt idx="86">
                <c:v>-0.47265184633640889</c:v>
              </c:pt>
              <c:pt idx="87">
                <c:v>-0.25378067482832933</c:v>
              </c:pt>
              <c:pt idx="88">
                <c:v>-3.9377708944987246E-2</c:v>
              </c:pt>
              <c:pt idx="89">
                <c:v>6.4980441559908134E-2</c:v>
              </c:pt>
              <c:pt idx="90">
                <c:v>-4.9579925382695067E-3</c:v>
              </c:pt>
              <c:pt idx="91">
                <c:v>-6.7143123070080579E-4</c:v>
              </c:pt>
              <c:pt idx="92">
                <c:v>3.5598516318333111E-3</c:v>
              </c:pt>
              <c:pt idx="93">
                <c:v>-0.20697153371468688</c:v>
              </c:pt>
              <c:pt idx="94">
                <c:v>-0.51084155755414118</c:v>
              </c:pt>
              <c:pt idx="95">
                <c:v>-1.0184404119802661</c:v>
              </c:pt>
              <c:pt idx="96">
                <c:v>-1.1726066769159684</c:v>
              </c:pt>
              <c:pt idx="97">
                <c:v>-1.3374307382509394</c:v>
              </c:pt>
              <c:pt idx="98">
                <c:v>-1.418202067561396</c:v>
              </c:pt>
              <c:pt idx="99">
                <c:v>-1.6926526712909766</c:v>
              </c:pt>
              <c:pt idx="100">
                <c:v>-1.9052968845825653</c:v>
              </c:pt>
              <c:pt idx="101">
                <c:v>-2.0659916446267252</c:v>
              </c:pt>
              <c:pt idx="102">
                <c:v>-2.2121571671902607</c:v>
              </c:pt>
              <c:pt idx="103">
                <c:v>-2.3387431801524747</c:v>
              </c:pt>
              <c:pt idx="104">
                <c:v>-2.5768058649352561</c:v>
              </c:pt>
              <c:pt idx="105">
                <c:v>-2.8396471481475487</c:v>
              </c:pt>
              <c:pt idx="106">
                <c:v>-3.3309017655708595</c:v>
              </c:pt>
              <c:pt idx="107">
                <c:v>-3.7763820842548768</c:v>
              </c:pt>
              <c:pt idx="108">
                <c:v>-4.0693864508691489</c:v>
              </c:pt>
              <c:pt idx="109">
                <c:v>-4.19928517940604</c:v>
              </c:pt>
              <c:pt idx="110">
                <c:v>-4.1483153049949362</c:v>
              </c:pt>
              <c:pt idx="111">
                <c:v>-4.0195690819597027</c:v>
              </c:pt>
              <c:pt idx="112">
                <c:v>-3.988038922366409</c:v>
              </c:pt>
              <c:pt idx="113">
                <c:v>-3.8115592484058158</c:v>
              </c:pt>
              <c:pt idx="114">
                <c:v>-3.7487915140605712</c:v>
              </c:pt>
              <c:pt idx="115">
                <c:v>-3.4406010560681546</c:v>
              </c:pt>
              <c:pt idx="116">
                <c:v>-3.6117691937339567</c:v>
              </c:pt>
              <c:pt idx="117">
                <c:v>-3.9635599974879812</c:v>
              </c:pt>
              <c:pt idx="118">
                <c:v>-4.2973628473817342</c:v>
              </c:pt>
              <c:pt idx="119">
                <c:v>-4.3827291727191033</c:v>
              </c:pt>
              <c:pt idx="120">
                <c:v>-4.3</c:v>
              </c:pt>
              <c:pt idx="121">
                <c:v>-4.2</c:v>
              </c:pt>
              <c:pt idx="122">
                <c:v>-3.9</c:v>
              </c:pt>
              <c:pt idx="123">
                <c:v>-3.6</c:v>
              </c:pt>
              <c:pt idx="124">
                <c:v>-3.2</c:v>
              </c:pt>
              <c:pt idx="125">
                <c:v>-2.9</c:v>
              </c:pt>
            </c:numLit>
          </c:val>
        </c:ser>
        <c:dLbls>
          <c:showSerName val="1"/>
        </c:dLbls>
        <c:marker val="1"/>
        <c:axId val="101523840"/>
        <c:axId val="101525760"/>
      </c:lineChart>
      <c:catAx>
        <c:axId val="101523840"/>
        <c:scaling>
          <c:orientation val="minMax"/>
        </c:scaling>
        <c:axPos val="b"/>
        <c:title>
          <c:tx>
            <c:rich>
              <a:bodyPr/>
              <a:lstStyle/>
              <a:p>
                <a:pPr>
                  <a:defRPr sz="600" b="0" i="0" u="none" strike="noStrike" baseline="0">
                    <a:solidFill>
                      <a:schemeClr val="tx2"/>
                    </a:solidFill>
                    <a:latin typeface="Arial"/>
                    <a:ea typeface="Arial"/>
                    <a:cs typeface="Arial"/>
                  </a:defRPr>
                </a:pPr>
                <a:r>
                  <a:rPr lang="pt-PT" baseline="0">
                    <a:solidFill>
                      <a:schemeClr val="tx2"/>
                    </a:solidFill>
                  </a:rPr>
                  <a:t>fonte: INE: ICIT, ICCOP, ICC e ICS. </a:t>
                </a:r>
              </a:p>
            </c:rich>
          </c:tx>
          <c:layout>
            <c:manualLayout>
              <c:xMode val="edge"/>
              <c:yMode val="edge"/>
              <c:x val="1.4970059880239521E-2"/>
              <c:y val="0.91935935427426407"/>
            </c:manualLayout>
          </c:layout>
          <c:spPr>
            <a:noFill/>
            <a:ln w="25400">
              <a:noFill/>
            </a:ln>
          </c:spPr>
        </c:title>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101525760"/>
        <c:crosses val="autoZero"/>
        <c:auto val="1"/>
        <c:lblAlgn val="ctr"/>
        <c:lblOffset val="100"/>
        <c:tickLblSkip val="1"/>
        <c:tickMarkSkip val="1"/>
      </c:catAx>
      <c:valAx>
        <c:axId val="101525760"/>
        <c:scaling>
          <c:orientation val="minMax"/>
          <c:max val="6"/>
          <c:min val="-5"/>
        </c:scaling>
        <c:axPos val="l"/>
        <c:numFmt formatCode="0" sourceLinked="0"/>
        <c:maj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101523840"/>
        <c:crosses val="autoZero"/>
        <c:crossBetween val="between"/>
        <c:majorUnit val="5"/>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chart>
  <c:spPr>
    <a:solidFill>
      <a:schemeClr val="accent6"/>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c:printSettings>
</c:chartSpace>
</file>

<file path=xl/charts/chart23.xml><?xml version="1.0" encoding="utf-8"?>
<c:chartSpace xmlns:c="http://schemas.openxmlformats.org/drawingml/2006/chart" xmlns:a="http://schemas.openxmlformats.org/drawingml/2006/main" xmlns:r="http://schemas.openxmlformats.org/officeDocument/2006/relationships">
  <c:lang val="pt-PT"/>
  <c:chart>
    <c:title>
      <c:tx>
        <c:rich>
          <a:bodyPr/>
          <a:lstStyle/>
          <a:p>
            <a:pPr algn="ct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perspetivas de evolução do emprego nos próximos 3 meses</a:t>
            </a:r>
            <a:r>
              <a:rPr lang="pt-PT" sz="800" b="0" i="0" u="none" strike="noStrike" baseline="0">
                <a:solidFill>
                  <a:schemeClr val="tx2"/>
                </a:solidFill>
                <a:latin typeface="Arial"/>
                <a:cs typeface="Arial"/>
              </a:rPr>
              <a:t> </a:t>
            </a:r>
            <a:r>
              <a:rPr lang="pt-PT" sz="700" b="0" i="0" u="none" strike="noStrike" baseline="0">
                <a:solidFill>
                  <a:schemeClr val="tx2"/>
                </a:solidFill>
                <a:latin typeface="Arial"/>
                <a:cs typeface="Arial"/>
              </a:rPr>
              <a:t>(sre/mm3m)</a:t>
            </a:r>
          </a:p>
        </c:rich>
      </c:tx>
      <c:layout>
        <c:manualLayout>
          <c:xMode val="edge"/>
          <c:yMode val="edge"/>
          <c:x val="0.10682523734978262"/>
          <c:y val="5.4945054945054984E-3"/>
        </c:manualLayout>
      </c:layout>
      <c:spPr>
        <a:noFill/>
        <a:ln w="25400">
          <a:noFill/>
        </a:ln>
      </c:spPr>
    </c:title>
    <c:plotArea>
      <c:layout>
        <c:manualLayout>
          <c:layoutTarget val="inner"/>
          <c:xMode val="edge"/>
          <c:yMode val="edge"/>
          <c:x val="8.3086173796500948E-2"/>
          <c:y val="0.20329670329670341"/>
          <c:w val="0.90504582171188463"/>
          <c:h val="0.51648351648351665"/>
        </c:manualLayout>
      </c:layout>
      <c:lineChart>
        <c:grouping val="standard"/>
        <c:ser>
          <c:idx val="0"/>
          <c:order val="0"/>
          <c:tx>
            <c:v>1ºTrim.</c:v>
          </c:tx>
          <c:spPr>
            <a:ln w="25400">
              <a:solidFill>
                <a:srgbClr val="808080"/>
              </a:solidFill>
              <a:prstDash val="solid"/>
            </a:ln>
          </c:spPr>
          <c:marker>
            <c:symbol val="none"/>
          </c:marker>
          <c:dLbls>
            <c:dLbl>
              <c:idx val="8"/>
              <c:layout>
                <c:manualLayout>
                  <c:x val="0.33925652468515632"/>
                  <c:y val="0.15131608548931913"/>
                </c:manualLayout>
              </c:layout>
              <c:tx>
                <c:rich>
                  <a:bodyPr/>
                  <a:lstStyle/>
                  <a:p>
                    <a:pPr>
                      <a:defRPr sz="800" b="0" i="0" u="none" strike="noStrike" baseline="0">
                        <a:solidFill>
                          <a:srgbClr val="000000"/>
                        </a:solidFill>
                        <a:latin typeface="Arial"/>
                        <a:ea typeface="Arial"/>
                        <a:cs typeface="Arial"/>
                      </a:defRPr>
                    </a:pPr>
                    <a:r>
                      <a:rPr lang="pt-PT" sz="700" b="1" i="0" u="none" strike="noStrike" baseline="0">
                        <a:solidFill>
                          <a:srgbClr val="333333"/>
                        </a:solidFill>
                        <a:latin typeface="Arial"/>
                        <a:cs typeface="Arial"/>
                      </a:rPr>
                      <a:t>indústria</a:t>
                    </a:r>
                    <a:r>
                      <a:rPr lang="pt-PT" sz="700" b="1" i="0" u="none" strike="noStrike" baseline="0">
                        <a:solidFill>
                          <a:srgbClr val="008000"/>
                        </a:solidFill>
                        <a:latin typeface="Arial"/>
                        <a:cs typeface="Arial"/>
                      </a:rPr>
                      <a:t> </a:t>
                    </a:r>
                  </a:p>
                </c:rich>
              </c:tx>
              <c:spPr>
                <a:noFill/>
                <a:ln w="25400">
                  <a:noFill/>
                </a:ln>
              </c:spPr>
              <c:dLblPos val="r"/>
            </c:dLbl>
            <c:delete val="1"/>
          </c:dLbls>
          <c:cat>
            <c:strLit>
              <c:ptCount val="126"/>
              <c:pt idx="0">
                <c:v>jan.03</c:v>
              </c:pt>
              <c:pt idx="6">
                <c:v>jul.03</c:v>
              </c:pt>
              <c:pt idx="12">
                <c:v>jan.04</c:v>
              </c:pt>
              <c:pt idx="18">
                <c:v>jul.04</c:v>
              </c:pt>
              <c:pt idx="24">
                <c:v>jan.05</c:v>
              </c:pt>
              <c:pt idx="30">
                <c:v>jul.05</c:v>
              </c:pt>
              <c:pt idx="36">
                <c:v>jan.06</c:v>
              </c:pt>
              <c:pt idx="42">
                <c:v>jul.06</c:v>
              </c:pt>
              <c:pt idx="48">
                <c:v>jan.07</c:v>
              </c:pt>
              <c:pt idx="54">
                <c:v>jul.07</c:v>
              </c:pt>
              <c:pt idx="60">
                <c:v>jan.08</c:v>
              </c:pt>
              <c:pt idx="66">
                <c:v>jul.08</c:v>
              </c:pt>
              <c:pt idx="72">
                <c:v>jan.09</c:v>
              </c:pt>
              <c:pt idx="78">
                <c:v>jul.09</c:v>
              </c:pt>
              <c:pt idx="84">
                <c:v>jan.10</c:v>
              </c:pt>
              <c:pt idx="90">
                <c:v>jul.10</c:v>
              </c:pt>
              <c:pt idx="96">
                <c:v>jan.11</c:v>
              </c:pt>
              <c:pt idx="102">
                <c:v>jul.11</c:v>
              </c:pt>
              <c:pt idx="108">
                <c:v>jan.12</c:v>
              </c:pt>
              <c:pt idx="114">
                <c:v>jul.12</c:v>
              </c:pt>
              <c:pt idx="120">
                <c:v>jan. 13</c:v>
              </c:pt>
            </c:strLit>
          </c:cat>
          <c:val>
            <c:numLit>
              <c:formatCode>General</c:formatCode>
              <c:ptCount val="126"/>
              <c:pt idx="0">
                <c:v>0</c:v>
              </c:pt>
              <c:pt idx="1">
                <c:v>0</c:v>
              </c:pt>
              <c:pt idx="2">
                <c:v>-12.036239894658356</c:v>
              </c:pt>
              <c:pt idx="3">
                <c:v>-13.702906561325022</c:v>
              </c:pt>
              <c:pt idx="4">
                <c:v>-14.369573227991674</c:v>
              </c:pt>
              <c:pt idx="5">
                <c:v>-13.369573227991674</c:v>
              </c:pt>
              <c:pt idx="6">
                <c:v>-12.036239894658356</c:v>
              </c:pt>
              <c:pt idx="7">
                <c:v>-12.369573227991674</c:v>
              </c:pt>
              <c:pt idx="8">
                <c:v>-12.369573227991674</c:v>
              </c:pt>
              <c:pt idx="9">
                <c:v>-12.036239894658356</c:v>
              </c:pt>
              <c:pt idx="10">
                <c:v>-12.702906561325022</c:v>
              </c:pt>
              <c:pt idx="11">
                <c:v>-12.702906561325022</c:v>
              </c:pt>
              <c:pt idx="12">
                <c:v>-13.036239894658356</c:v>
              </c:pt>
              <c:pt idx="13">
                <c:v>-11.369573227991674</c:v>
              </c:pt>
              <c:pt idx="14">
                <c:v>-11.369573227991674</c:v>
              </c:pt>
              <c:pt idx="15">
                <c:v>-11.036239894658356</c:v>
              </c:pt>
              <c:pt idx="16">
                <c:v>-11.036239894658356</c:v>
              </c:pt>
              <c:pt idx="17">
                <c:v>-11.036239894658356</c:v>
              </c:pt>
              <c:pt idx="18">
                <c:v>-11.702906561325022</c:v>
              </c:pt>
              <c:pt idx="19">
                <c:v>-12.036239894658356</c:v>
              </c:pt>
              <c:pt idx="20">
                <c:v>-12.702906561325022</c:v>
              </c:pt>
              <c:pt idx="21">
                <c:v>-13.369573227991674</c:v>
              </c:pt>
              <c:pt idx="22">
                <c:v>-13.369573227991674</c:v>
              </c:pt>
              <c:pt idx="23">
                <c:v>-13.036239894658356</c:v>
              </c:pt>
              <c:pt idx="24">
                <c:v>-10.702906561325022</c:v>
              </c:pt>
              <c:pt idx="25">
                <c:v>-12.036239894658356</c:v>
              </c:pt>
              <c:pt idx="26">
                <c:v>-12.036239894658356</c:v>
              </c:pt>
              <c:pt idx="27">
                <c:v>-13.369573227991674</c:v>
              </c:pt>
              <c:pt idx="28">
                <c:v>-11.369573227991674</c:v>
              </c:pt>
              <c:pt idx="29">
                <c:v>-11.369573227991674</c:v>
              </c:pt>
              <c:pt idx="30">
                <c:v>-11.036239894658356</c:v>
              </c:pt>
              <c:pt idx="31">
                <c:v>-11.369573227991674</c:v>
              </c:pt>
              <c:pt idx="32">
                <c:v>-12.036239894658356</c:v>
              </c:pt>
              <c:pt idx="33">
                <c:v>-12.036239894658356</c:v>
              </c:pt>
              <c:pt idx="34">
                <c:v>-12.702906561325022</c:v>
              </c:pt>
              <c:pt idx="35">
                <c:v>-12.369573227991674</c:v>
              </c:pt>
              <c:pt idx="36">
                <c:v>-13.702906561325022</c:v>
              </c:pt>
              <c:pt idx="37">
                <c:v>-12.702906561325022</c:v>
              </c:pt>
              <c:pt idx="38">
                <c:v>-10.369573227991674</c:v>
              </c:pt>
              <c:pt idx="39">
                <c:v>-8.7029065613250047</c:v>
              </c:pt>
              <c:pt idx="40">
                <c:v>-8.0362398946583546</c:v>
              </c:pt>
              <c:pt idx="41">
                <c:v>-6.03623989465836</c:v>
              </c:pt>
              <c:pt idx="42">
                <c:v>-3.7029065613250012</c:v>
              </c:pt>
              <c:pt idx="43">
                <c:v>-2.3695732279916681</c:v>
              </c:pt>
              <c:pt idx="44">
                <c:v>-3.7029065613250012</c:v>
              </c:pt>
              <c:pt idx="45">
                <c:v>-5.3695732279916664</c:v>
              </c:pt>
              <c:pt idx="46">
                <c:v>-5.3695732279916664</c:v>
              </c:pt>
              <c:pt idx="47">
                <c:v>-6.3695732279916664</c:v>
              </c:pt>
              <c:pt idx="48">
                <c:v>-5.3695732279916664</c:v>
              </c:pt>
              <c:pt idx="49">
                <c:v>-6.03623989465836</c:v>
              </c:pt>
              <c:pt idx="50">
                <c:v>-4.7029065613249772</c:v>
              </c:pt>
              <c:pt idx="51">
                <c:v>-3.7029065613250012</c:v>
              </c:pt>
              <c:pt idx="52">
                <c:v>-3.0362398946583333</c:v>
              </c:pt>
              <c:pt idx="53">
                <c:v>-1.7029065613250001</c:v>
              </c:pt>
              <c:pt idx="54">
                <c:v>-2.0362398946583333</c:v>
              </c:pt>
              <c:pt idx="55">
                <c:v>-2.3695732279916681</c:v>
              </c:pt>
              <c:pt idx="56">
                <c:v>-2.7029065613250012</c:v>
              </c:pt>
              <c:pt idx="57">
                <c:v>-2.7029065613250012</c:v>
              </c:pt>
              <c:pt idx="58">
                <c:v>-3.3695732279916681</c:v>
              </c:pt>
              <c:pt idx="59">
                <c:v>-2.7029065613250012</c:v>
              </c:pt>
              <c:pt idx="60">
                <c:v>-3.0362398946583333</c:v>
              </c:pt>
              <c:pt idx="61">
                <c:v>-2.3695732279916681</c:v>
              </c:pt>
              <c:pt idx="62">
                <c:v>-3.7029065613250012</c:v>
              </c:pt>
              <c:pt idx="63">
                <c:v>-2.0362398946583333</c:v>
              </c:pt>
              <c:pt idx="64">
                <c:v>-1.7029065613250001</c:v>
              </c:pt>
              <c:pt idx="65">
                <c:v>-2.3695732279916681</c:v>
              </c:pt>
              <c:pt idx="66">
                <c:v>-5.03623989465836</c:v>
              </c:pt>
              <c:pt idx="67">
                <c:v>-6.03623989465836</c:v>
              </c:pt>
              <c:pt idx="68">
                <c:v>-7.7029065613249772</c:v>
              </c:pt>
              <c:pt idx="69">
                <c:v>-11.036239894658356</c:v>
              </c:pt>
              <c:pt idx="70">
                <c:v>-17.036239894658326</c:v>
              </c:pt>
              <c:pt idx="71">
                <c:v>-22.369573227991662</c:v>
              </c:pt>
              <c:pt idx="72">
                <c:v>-23.702906561324891</c:v>
              </c:pt>
              <c:pt idx="73">
                <c:v>-22.702906561324891</c:v>
              </c:pt>
              <c:pt idx="74">
                <c:v>-21.369573227991662</c:v>
              </c:pt>
              <c:pt idx="75">
                <c:v>-20.369573227991662</c:v>
              </c:pt>
              <c:pt idx="76">
                <c:v>-18.466506069238889</c:v>
              </c:pt>
              <c:pt idx="77">
                <c:v>-15.813354880019444</c:v>
              </c:pt>
              <c:pt idx="78">
                <c:v>-14.613226629533335</c:v>
              </c:pt>
              <c:pt idx="79">
                <c:v>-13.611710894066666</c:v>
              </c:pt>
              <c:pt idx="80">
                <c:v>-12.258621154166667</c:v>
              </c:pt>
              <c:pt idx="81">
                <c:v>-10.5970439097</c:v>
              </c:pt>
              <c:pt idx="82">
                <c:v>-8.6671401817999989</c:v>
              </c:pt>
              <c:pt idx="83">
                <c:v>-8.5938224071666678</c:v>
              </c:pt>
              <c:pt idx="84">
                <c:v>-8.3064344963667498</c:v>
              </c:pt>
              <c:pt idx="85">
                <c:v>-8.3235405485333747</c:v>
              </c:pt>
              <c:pt idx="86">
                <c:v>-6.3326816739000007</c:v>
              </c:pt>
              <c:pt idx="87">
                <c:v>-6.2949212096999743</c:v>
              </c:pt>
              <c:pt idx="88">
                <c:v>-6.2755273095333424</c:v>
              </c:pt>
              <c:pt idx="89">
                <c:v>-6.5103645946333524</c:v>
              </c:pt>
              <c:pt idx="90">
                <c:v>-5.1938232901000001</c:v>
              </c:pt>
              <c:pt idx="91">
                <c:v>-4.7873935623000001</c:v>
              </c:pt>
              <c:pt idx="92">
                <c:v>-4.0098833972666714</c:v>
              </c:pt>
              <c:pt idx="93">
                <c:v>-5.0275974541333328</c:v>
              </c:pt>
              <c:pt idx="94">
                <c:v>-4.3700699850333793</c:v>
              </c:pt>
              <c:pt idx="95">
                <c:v>-5.5547231414666713</c:v>
              </c:pt>
              <c:pt idx="96">
                <c:v>-4.6521763955999855</c:v>
              </c:pt>
              <c:pt idx="97">
                <c:v>-5.2662678532666733</c:v>
              </c:pt>
              <c:pt idx="98">
                <c:v>-5.1724659387666669</c:v>
              </c:pt>
              <c:pt idx="99">
                <c:v>-4.4171584549666694</c:v>
              </c:pt>
              <c:pt idx="100">
                <c:v>-3.2837325110333495</c:v>
              </c:pt>
              <c:pt idx="101">
                <c:v>-3.0329619842666578</c:v>
              </c:pt>
              <c:pt idx="102">
                <c:v>-5.3356642926000024</c:v>
              </c:pt>
              <c:pt idx="103">
                <c:v>-7.0659976844666694</c:v>
              </c:pt>
              <c:pt idx="104">
                <c:v>-8.3537023571333879</c:v>
              </c:pt>
              <c:pt idx="105">
                <c:v>-9.0961019475000011</c:v>
              </c:pt>
              <c:pt idx="106">
                <c:v>-11.184360892333331</c:v>
              </c:pt>
              <c:pt idx="107">
                <c:v>-12.811830500766712</c:v>
              </c:pt>
              <c:pt idx="108">
                <c:v>-13.8</c:v>
              </c:pt>
              <c:pt idx="109">
                <c:v>-14.2</c:v>
              </c:pt>
              <c:pt idx="110">
                <c:v>-14.7</c:v>
              </c:pt>
              <c:pt idx="111">
                <c:v>-14.2</c:v>
              </c:pt>
              <c:pt idx="112">
                <c:v>-13.4</c:v>
              </c:pt>
              <c:pt idx="113">
                <c:v>-12.5</c:v>
              </c:pt>
              <c:pt idx="114">
                <c:v>-12.7</c:v>
              </c:pt>
              <c:pt idx="115">
                <c:v>-12.6</c:v>
              </c:pt>
              <c:pt idx="116">
                <c:v>-12.8</c:v>
              </c:pt>
              <c:pt idx="117">
                <c:v>-14.2</c:v>
              </c:pt>
              <c:pt idx="118">
                <c:v>-15.8</c:v>
              </c:pt>
              <c:pt idx="119">
                <c:v>-17.100000000000001</c:v>
              </c:pt>
              <c:pt idx="120">
                <c:v>-15.9</c:v>
              </c:pt>
              <c:pt idx="121">
                <c:v>-14.4</c:v>
              </c:pt>
              <c:pt idx="122">
                <c:v>-12.7</c:v>
              </c:pt>
              <c:pt idx="123">
                <c:v>-11.7</c:v>
              </c:pt>
              <c:pt idx="124">
                <c:v>-11.2</c:v>
              </c:pt>
              <c:pt idx="125">
                <c:v>-10</c:v>
              </c:pt>
            </c:numLit>
          </c:val>
        </c:ser>
        <c:ser>
          <c:idx val="1"/>
          <c:order val="1"/>
          <c:tx>
            <c:v>2ºTrim.</c:v>
          </c:tx>
          <c:spPr>
            <a:ln w="25400">
              <a:solidFill>
                <a:schemeClr val="tx2"/>
              </a:solidFill>
              <a:prstDash val="solid"/>
            </a:ln>
          </c:spPr>
          <c:marker>
            <c:symbol val="none"/>
          </c:marker>
          <c:dLbls>
            <c:dLbl>
              <c:idx val="3"/>
              <c:layout>
                <c:manualLayout>
                  <c:x val="4.7175557061301986E-3"/>
                  <c:y val="-1.8641515964350801E-2"/>
                </c:manualLayout>
              </c:layout>
              <c:tx>
                <c:rich>
                  <a:bodyPr/>
                  <a:lstStyle/>
                  <a:p>
                    <a:pPr>
                      <a:defRPr sz="700" b="1" i="0" u="none" strike="noStrike" baseline="0">
                        <a:solidFill>
                          <a:schemeClr val="tx2"/>
                        </a:solidFill>
                        <a:latin typeface="Arial"/>
                        <a:ea typeface="Arial"/>
                        <a:cs typeface="Arial"/>
                      </a:defRPr>
                    </a:pPr>
                    <a:r>
                      <a:rPr lang="pt-PT" baseline="0">
                        <a:solidFill>
                          <a:schemeClr val="tx2"/>
                        </a:solidFill>
                      </a:rPr>
                      <a:t>c</a:t>
                    </a:r>
                    <a:r>
                      <a:rPr lang="pt-PT"/>
                      <a:t>onstrução</a:t>
                    </a:r>
                  </a:p>
                </c:rich>
              </c:tx>
              <c:spPr>
                <a:noFill/>
                <a:ln w="25400">
                  <a:noFill/>
                </a:ln>
              </c:spPr>
              <c:dLblPos val="r"/>
            </c:dLbl>
            <c:delete val="1"/>
            <c:txPr>
              <a:bodyPr/>
              <a:lstStyle/>
              <a:p>
                <a:pPr>
                  <a:defRPr baseline="0">
                    <a:solidFill>
                      <a:schemeClr val="tx2"/>
                    </a:solidFill>
                  </a:defRPr>
                </a:pPr>
                <a:endParaRPr lang="pt-PT"/>
              </a:p>
            </c:txPr>
          </c:dLbls>
          <c:cat>
            <c:strLit>
              <c:ptCount val="126"/>
              <c:pt idx="0">
                <c:v>jan.03</c:v>
              </c:pt>
              <c:pt idx="6">
                <c:v>jul.03</c:v>
              </c:pt>
              <c:pt idx="12">
                <c:v>jan.04</c:v>
              </c:pt>
              <c:pt idx="18">
                <c:v>jul.04</c:v>
              </c:pt>
              <c:pt idx="24">
                <c:v>jan.05</c:v>
              </c:pt>
              <c:pt idx="30">
                <c:v>jul.05</c:v>
              </c:pt>
              <c:pt idx="36">
                <c:v>jan.06</c:v>
              </c:pt>
              <c:pt idx="42">
                <c:v>jul.06</c:v>
              </c:pt>
              <c:pt idx="48">
                <c:v>jan.07</c:v>
              </c:pt>
              <c:pt idx="54">
                <c:v>jul.07</c:v>
              </c:pt>
              <c:pt idx="60">
                <c:v>jan.08</c:v>
              </c:pt>
              <c:pt idx="66">
                <c:v>jul.08</c:v>
              </c:pt>
              <c:pt idx="72">
                <c:v>jan.09</c:v>
              </c:pt>
              <c:pt idx="78">
                <c:v>jul.09</c:v>
              </c:pt>
              <c:pt idx="84">
                <c:v>jan.10</c:v>
              </c:pt>
              <c:pt idx="90">
                <c:v>jul.10</c:v>
              </c:pt>
              <c:pt idx="96">
                <c:v>jan.11</c:v>
              </c:pt>
              <c:pt idx="102">
                <c:v>jul.11</c:v>
              </c:pt>
              <c:pt idx="108">
                <c:v>jan.12</c:v>
              </c:pt>
              <c:pt idx="114">
                <c:v>jul.12</c:v>
              </c:pt>
              <c:pt idx="120">
                <c:v>jan. 13</c:v>
              </c:pt>
            </c:strLit>
          </c:cat>
          <c:val>
            <c:numLit>
              <c:formatCode>General</c:formatCode>
              <c:ptCount val="126"/>
              <c:pt idx="0">
                <c:v>-33.343013333629067</c:v>
              </c:pt>
              <c:pt idx="1">
                <c:v>-30.880735179325459</c:v>
              </c:pt>
              <c:pt idx="2">
                <c:v>-31.770505023269475</c:v>
              </c:pt>
              <c:pt idx="3">
                <c:v>-29.637622328534544</c:v>
              </c:pt>
              <c:pt idx="4">
                <c:v>-28.629543155846328</c:v>
              </c:pt>
              <c:pt idx="5">
                <c:v>-29.03703962088699</c:v>
              </c:pt>
              <c:pt idx="6">
                <c:v>-27.765673931843011</c:v>
              </c:pt>
              <c:pt idx="7">
                <c:v>-27.212763458411047</c:v>
              </c:pt>
              <c:pt idx="8">
                <c:v>-25.078817393296731</c:v>
              </c:pt>
              <c:pt idx="9">
                <c:v>-23.132740665618133</c:v>
              </c:pt>
              <c:pt idx="10">
                <c:v>-21.419018461499927</c:v>
              </c:pt>
              <c:pt idx="11">
                <c:v>-20.57514730510912</c:v>
              </c:pt>
              <c:pt idx="12">
                <c:v>-19.840336301766513</c:v>
              </c:pt>
              <c:pt idx="13">
                <c:v>-18.952127247277485</c:v>
              </c:pt>
              <c:pt idx="14">
                <c:v>-17.666122995820587</c:v>
              </c:pt>
              <c:pt idx="15">
                <c:v>-17.846922557752592</c:v>
              </c:pt>
              <c:pt idx="16">
                <c:v>-17.288416561572895</c:v>
              </c:pt>
              <c:pt idx="17">
                <c:v>-16.094525225664615</c:v>
              </c:pt>
              <c:pt idx="18">
                <c:v>-15.960467016117876</c:v>
              </c:pt>
              <c:pt idx="19">
                <c:v>-15.421288907330768</c:v>
              </c:pt>
              <c:pt idx="20">
                <c:v>-15.735955364723385</c:v>
              </c:pt>
              <c:pt idx="21">
                <c:v>-16.252919955626787</c:v>
              </c:pt>
              <c:pt idx="22">
                <c:v>-16.868156365901307</c:v>
              </c:pt>
              <c:pt idx="23">
                <c:v>-16.305245436322682</c:v>
              </c:pt>
              <c:pt idx="24">
                <c:v>-14.279836229154023</c:v>
              </c:pt>
              <c:pt idx="25">
                <c:v>-14.709832902797567</c:v>
              </c:pt>
              <c:pt idx="26">
                <c:v>-15.238590585146639</c:v>
              </c:pt>
              <c:pt idx="27">
                <c:v>-14.832191290154659</c:v>
              </c:pt>
              <c:pt idx="28">
                <c:v>-14.529031412386352</c:v>
              </c:pt>
              <c:pt idx="29">
                <c:v>-14.587898516829156</c:v>
              </c:pt>
              <c:pt idx="30">
                <c:v>-14.10798276858867</c:v>
              </c:pt>
              <c:pt idx="31">
                <c:v>-14.205486604963761</c:v>
              </c:pt>
              <c:pt idx="32">
                <c:v>-15.264352242282408</c:v>
              </c:pt>
              <c:pt idx="33">
                <c:v>-15.627578690018618</c:v>
              </c:pt>
              <c:pt idx="34">
                <c:v>-17.46603539685978</c:v>
              </c:pt>
              <c:pt idx="35">
                <c:v>-17.790144067935078</c:v>
              </c:pt>
              <c:pt idx="36">
                <c:v>-20.421600977593489</c:v>
              </c:pt>
              <c:pt idx="37">
                <c:v>-18.046798726523189</c:v>
              </c:pt>
              <c:pt idx="38">
                <c:v>-18.948278427965253</c:v>
              </c:pt>
              <c:pt idx="39">
                <c:v>-19.149534680387589</c:v>
              </c:pt>
              <c:pt idx="40">
                <c:v>-22.157547791067856</c:v>
              </c:pt>
              <c:pt idx="41">
                <c:v>-21.936915823944595</c:v>
              </c:pt>
              <c:pt idx="42">
                <c:v>-21.982857383262729</c:v>
              </c:pt>
              <c:pt idx="43">
                <c:v>-21.622344186315463</c:v>
              </c:pt>
              <c:pt idx="44">
                <c:v>-21.330365496573531</c:v>
              </c:pt>
              <c:pt idx="45">
                <c:v>-21.326475907738921</c:v>
              </c:pt>
              <c:pt idx="46">
                <c:v>-19.126625622630495</c:v>
              </c:pt>
              <c:pt idx="47">
                <c:v>-18.05761189739005</c:v>
              </c:pt>
              <c:pt idx="48">
                <c:v>-15.182078183142798</c:v>
              </c:pt>
              <c:pt idx="49">
                <c:v>-14.680924487452968</c:v>
              </c:pt>
              <c:pt idx="50">
                <c:v>-12.556195947108527</c:v>
              </c:pt>
              <c:pt idx="51">
                <c:v>-12.403711251964566</c:v>
              </c:pt>
              <c:pt idx="52">
                <c:v>-11.752775793471383</c:v>
              </c:pt>
              <c:pt idx="53">
                <c:v>-13.670197811855553</c:v>
              </c:pt>
              <c:pt idx="54">
                <c:v>-13.987338760827768</c:v>
              </c:pt>
              <c:pt idx="55">
                <c:v>-12.681844703244275</c:v>
              </c:pt>
              <c:pt idx="56">
                <c:v>-11.138981490474393</c:v>
              </c:pt>
              <c:pt idx="57">
                <c:v>-10.234558720341976</c:v>
              </c:pt>
              <c:pt idx="58">
                <c:v>-13.851911616247987</c:v>
              </c:pt>
              <c:pt idx="59">
                <c:v>-13.315011386501004</c:v>
              </c:pt>
              <c:pt idx="60">
                <c:v>-12.266550398148754</c:v>
              </c:pt>
              <c:pt idx="61">
                <c:v>-8.1798264292433256</c:v>
              </c:pt>
              <c:pt idx="62">
                <c:v>-7.6559135890396872</c:v>
              </c:pt>
              <c:pt idx="63">
                <c:v>-7.9329562219468475</c:v>
              </c:pt>
              <c:pt idx="64">
                <c:v>-9.1923826413612222</c:v>
              </c:pt>
              <c:pt idx="65">
                <c:v>-9.9974533560757148</c:v>
              </c:pt>
              <c:pt idx="66">
                <c:v>-11.259562671607025</c:v>
              </c:pt>
              <c:pt idx="67">
                <c:v>-12.389061843695004</c:v>
              </c:pt>
              <c:pt idx="68">
                <c:v>-13.437421160271091</c:v>
              </c:pt>
              <c:pt idx="69">
                <c:v>-14.075907437208011</c:v>
              </c:pt>
              <c:pt idx="70">
                <c:v>-15.51455202881465</c:v>
              </c:pt>
              <c:pt idx="71">
                <c:v>-17.600020648528329</c:v>
              </c:pt>
              <c:pt idx="72">
                <c:v>-20.729132378580132</c:v>
              </c:pt>
              <c:pt idx="73">
                <c:v>-21.78787884402643</c:v>
              </c:pt>
              <c:pt idx="74">
                <c:v>-23.128707591472889</c:v>
              </c:pt>
              <c:pt idx="75">
                <c:v>-24.697195318996812</c:v>
              </c:pt>
              <c:pt idx="76">
                <c:v>-22.665274850139589</c:v>
              </c:pt>
              <c:pt idx="77">
                <c:v>-20.10905782296873</c:v>
              </c:pt>
              <c:pt idx="78">
                <c:v>-17.687400672995203</c:v>
              </c:pt>
              <c:pt idx="79">
                <c:v>-17.707013816494925</c:v>
              </c:pt>
              <c:pt idx="80">
                <c:v>-18.312500699779083</c:v>
              </c:pt>
              <c:pt idx="81">
                <c:v>-17.937351239842233</c:v>
              </c:pt>
              <c:pt idx="82">
                <c:v>-19.226537498541052</c:v>
              </c:pt>
              <c:pt idx="83">
                <c:v>-20.022110933148724</c:v>
              </c:pt>
              <c:pt idx="84">
                <c:v>-21.289057868933178</c:v>
              </c:pt>
              <c:pt idx="85">
                <c:v>-22.749350214282785</c:v>
              </c:pt>
              <c:pt idx="86">
                <c:v>-23.036049836152689</c:v>
              </c:pt>
              <c:pt idx="87">
                <c:v>-21.225825517430724</c:v>
              </c:pt>
              <c:pt idx="88">
                <c:v>-20.598387363882193</c:v>
              </c:pt>
              <c:pt idx="89">
                <c:v>-22.124867472565999</c:v>
              </c:pt>
              <c:pt idx="90">
                <c:v>-24.246998198593175</c:v>
              </c:pt>
              <c:pt idx="91">
                <c:v>-27.133333307720989</c:v>
              </c:pt>
              <c:pt idx="92">
                <c:v>-27.06783606180969</c:v>
              </c:pt>
              <c:pt idx="93">
                <c:v>-29.827177493689344</c:v>
              </c:pt>
              <c:pt idx="94">
                <c:v>-28.980504300280487</c:v>
              </c:pt>
              <c:pt idx="95">
                <c:v>-30.242666887145447</c:v>
              </c:pt>
              <c:pt idx="96">
                <c:v>-29.199465260200331</c:v>
              </c:pt>
              <c:pt idx="97">
                <c:v>-31.338909335593456</c:v>
              </c:pt>
              <c:pt idx="98">
                <c:v>-33.601821486967985</c:v>
              </c:pt>
              <c:pt idx="99">
                <c:v>-37.998223959134066</c:v>
              </c:pt>
              <c:pt idx="100">
                <c:v>-40.252410199211305</c:v>
              </c:pt>
              <c:pt idx="101">
                <c:v>-42.659489574479906</c:v>
              </c:pt>
              <c:pt idx="102">
                <c:v>-43.130855757977251</c:v>
              </c:pt>
              <c:pt idx="103">
                <c:v>-45.558728290918459</c:v>
              </c:pt>
              <c:pt idx="104">
                <c:v>-48.002480205342493</c:v>
              </c:pt>
              <c:pt idx="105">
                <c:v>-49.813535368233055</c:v>
              </c:pt>
              <c:pt idx="106">
                <c:v>-51.867421378813724</c:v>
              </c:pt>
              <c:pt idx="107">
                <c:v>-52.342071248630837</c:v>
              </c:pt>
              <c:pt idx="108">
                <c:v>-54.729267160188506</c:v>
              </c:pt>
              <c:pt idx="109">
                <c:v>-55.557737962300145</c:v>
              </c:pt>
              <c:pt idx="110">
                <c:v>-56.801230418216576</c:v>
              </c:pt>
              <c:pt idx="111">
                <c:v>-56.985208057544149</c:v>
              </c:pt>
              <c:pt idx="112">
                <c:v>-58.050445362654905</c:v>
              </c:pt>
              <c:pt idx="113">
                <c:v>-58.587803309055026</c:v>
              </c:pt>
              <c:pt idx="114">
                <c:v>-58.9</c:v>
              </c:pt>
              <c:pt idx="115">
                <c:v>-57</c:v>
              </c:pt>
              <c:pt idx="116">
                <c:v>-57.6</c:v>
              </c:pt>
              <c:pt idx="117">
                <c:v>-58</c:v>
              </c:pt>
              <c:pt idx="118">
                <c:v>-58.6</c:v>
              </c:pt>
              <c:pt idx="119">
                <c:v>-55.5</c:v>
              </c:pt>
              <c:pt idx="120">
                <c:v>-53.2</c:v>
              </c:pt>
              <c:pt idx="121">
                <c:v>-51</c:v>
              </c:pt>
              <c:pt idx="122">
                <c:v>-50.9</c:v>
              </c:pt>
              <c:pt idx="123">
                <c:v>-49</c:v>
              </c:pt>
              <c:pt idx="124">
                <c:v>-47.9</c:v>
              </c:pt>
              <c:pt idx="125">
                <c:v>-46.5</c:v>
              </c:pt>
            </c:numLit>
          </c:val>
        </c:ser>
        <c:ser>
          <c:idx val="2"/>
          <c:order val="2"/>
          <c:tx>
            <c:v>3ºTrim.</c:v>
          </c:tx>
          <c:spPr>
            <a:ln w="38100">
              <a:solidFill>
                <a:schemeClr val="accent2"/>
              </a:solidFill>
              <a:prstDash val="solid"/>
            </a:ln>
          </c:spPr>
          <c:marker>
            <c:symbol val="none"/>
          </c:marker>
          <c:dLbls>
            <c:dLbl>
              <c:idx val="21"/>
              <c:layout>
                <c:manualLayout>
                  <c:x val="-0.16555776225301067"/>
                  <c:y val="-0.12202820801246"/>
                </c:manualLayout>
              </c:layout>
              <c:tx>
                <c:rich>
                  <a:bodyPr/>
                  <a:lstStyle/>
                  <a:p>
                    <a:pPr>
                      <a:defRPr sz="700" b="1" i="0" u="none" strike="noStrike" baseline="0">
                        <a:solidFill>
                          <a:schemeClr val="accent6"/>
                        </a:solidFill>
                        <a:latin typeface="Arial"/>
                        <a:ea typeface="Arial"/>
                        <a:cs typeface="Arial"/>
                      </a:defRPr>
                    </a:pPr>
                    <a:r>
                      <a:rPr lang="pt-PT" baseline="0">
                        <a:solidFill>
                          <a:schemeClr val="accent6"/>
                        </a:solidFill>
                      </a:rPr>
                      <a:t>c</a:t>
                    </a:r>
                    <a:r>
                      <a:rPr lang="pt-PT"/>
                      <a:t>omércio</a:t>
                    </a:r>
                  </a:p>
                </c:rich>
              </c:tx>
              <c:spPr>
                <a:noFill/>
                <a:ln w="25400">
                  <a:noFill/>
                </a:ln>
              </c:spPr>
              <c:dLblPos val="r"/>
            </c:dLbl>
            <c:delete val="1"/>
            <c:txPr>
              <a:bodyPr/>
              <a:lstStyle/>
              <a:p>
                <a:pPr>
                  <a:defRPr baseline="0">
                    <a:solidFill>
                      <a:schemeClr val="accent6"/>
                    </a:solidFill>
                  </a:defRPr>
                </a:pPr>
                <a:endParaRPr lang="pt-PT"/>
              </a:p>
            </c:txPr>
          </c:dLbls>
          <c:cat>
            <c:strLit>
              <c:ptCount val="126"/>
              <c:pt idx="0">
                <c:v>jan.03</c:v>
              </c:pt>
              <c:pt idx="6">
                <c:v>jul.03</c:v>
              </c:pt>
              <c:pt idx="12">
                <c:v>jan.04</c:v>
              </c:pt>
              <c:pt idx="18">
                <c:v>jul.04</c:v>
              </c:pt>
              <c:pt idx="24">
                <c:v>jan.05</c:v>
              </c:pt>
              <c:pt idx="30">
                <c:v>jul.05</c:v>
              </c:pt>
              <c:pt idx="36">
                <c:v>jan.06</c:v>
              </c:pt>
              <c:pt idx="42">
                <c:v>jul.06</c:v>
              </c:pt>
              <c:pt idx="48">
                <c:v>jan.07</c:v>
              </c:pt>
              <c:pt idx="54">
                <c:v>jul.07</c:v>
              </c:pt>
              <c:pt idx="60">
                <c:v>jan.08</c:v>
              </c:pt>
              <c:pt idx="66">
                <c:v>jul.08</c:v>
              </c:pt>
              <c:pt idx="72">
                <c:v>jan.09</c:v>
              </c:pt>
              <c:pt idx="78">
                <c:v>jul.09</c:v>
              </c:pt>
              <c:pt idx="84">
                <c:v>jan.10</c:v>
              </c:pt>
              <c:pt idx="90">
                <c:v>jul.10</c:v>
              </c:pt>
              <c:pt idx="96">
                <c:v>jan.11</c:v>
              </c:pt>
              <c:pt idx="102">
                <c:v>jul.11</c:v>
              </c:pt>
              <c:pt idx="108">
                <c:v>jan.12</c:v>
              </c:pt>
              <c:pt idx="114">
                <c:v>jul.12</c:v>
              </c:pt>
              <c:pt idx="120">
                <c:v>jan. 13</c:v>
              </c:pt>
            </c:strLit>
          </c:cat>
          <c:val>
            <c:numLit>
              <c:formatCode>General</c:formatCode>
              <c:ptCount val="126"/>
              <c:pt idx="0">
                <c:v>-10.705003779465386</c:v>
              </c:pt>
              <c:pt idx="1">
                <c:v>-10.310131984593591</c:v>
              </c:pt>
              <c:pt idx="2">
                <c:v>-10.748593523055098</c:v>
              </c:pt>
              <c:pt idx="3">
                <c:v>-11.887055061516667</c:v>
              </c:pt>
              <c:pt idx="4">
                <c:v>-15.353721728183332</c:v>
              </c:pt>
              <c:pt idx="5">
                <c:v>-17.120388394850035</c:v>
              </c:pt>
              <c:pt idx="6">
                <c:v>-18.420388394849986</c:v>
              </c:pt>
              <c:pt idx="7">
                <c:v>-16.753721728183329</c:v>
              </c:pt>
              <c:pt idx="8">
                <c:v>-14.72038839485</c:v>
              </c:pt>
              <c:pt idx="9">
                <c:v>-12.387055061516667</c:v>
              </c:pt>
              <c:pt idx="10">
                <c:v>-10.487055061516669</c:v>
              </c:pt>
              <c:pt idx="11">
                <c:v>-10.987055061516669</c:v>
              </c:pt>
              <c:pt idx="12">
                <c:v>-10.753721728183335</c:v>
              </c:pt>
              <c:pt idx="13">
                <c:v>-10.62038839485</c:v>
              </c:pt>
              <c:pt idx="14">
                <c:v>-9.3537217281833325</c:v>
              </c:pt>
              <c:pt idx="15">
                <c:v>-8.3537217281833342</c:v>
              </c:pt>
              <c:pt idx="16">
                <c:v>-8.4870550615166689</c:v>
              </c:pt>
              <c:pt idx="17">
                <c:v>-8.9537217281833357</c:v>
              </c:pt>
              <c:pt idx="18">
                <c:v>-8.2537217281833311</c:v>
              </c:pt>
              <c:pt idx="19">
                <c:v>-7.7203883948500014</c:v>
              </c:pt>
              <c:pt idx="20">
                <c:v>-7.12038839485</c:v>
              </c:pt>
              <c:pt idx="21">
                <c:v>-8.087055061516665</c:v>
              </c:pt>
              <c:pt idx="22">
                <c:v>-8.5203883948500003</c:v>
              </c:pt>
              <c:pt idx="23">
                <c:v>-7.9537217281833534</c:v>
              </c:pt>
              <c:pt idx="24">
                <c:v>-6.2870550615166669</c:v>
              </c:pt>
              <c:pt idx="25">
                <c:v>-6.1870550615166655</c:v>
              </c:pt>
              <c:pt idx="26">
                <c:v>-6.6870550615166655</c:v>
              </c:pt>
              <c:pt idx="27">
                <c:v>-8.087055061516665</c:v>
              </c:pt>
              <c:pt idx="28">
                <c:v>-9.2870550615166589</c:v>
              </c:pt>
              <c:pt idx="29">
                <c:v>-10.820388394850001</c:v>
              </c:pt>
              <c:pt idx="30">
                <c:v>-11.420388394850001</c:v>
              </c:pt>
              <c:pt idx="31">
                <c:v>-11.453721728183334</c:v>
              </c:pt>
              <c:pt idx="32">
                <c:v>-11.787055061516661</c:v>
              </c:pt>
              <c:pt idx="33">
                <c:v>-13.487055061516669</c:v>
              </c:pt>
              <c:pt idx="34">
                <c:v>-14.120388394849998</c:v>
              </c:pt>
              <c:pt idx="35">
                <c:v>-15.187055061516668</c:v>
              </c:pt>
              <c:pt idx="36">
                <c:v>-14.420388394850001</c:v>
              </c:pt>
              <c:pt idx="37">
                <c:v>-13.553721728183334</c:v>
              </c:pt>
              <c:pt idx="38">
                <c:v>-11.653721728183333</c:v>
              </c:pt>
              <c:pt idx="39">
                <c:v>-10.820388394850001</c:v>
              </c:pt>
              <c:pt idx="40">
                <c:v>-10.787055061516668</c:v>
              </c:pt>
              <c:pt idx="41">
                <c:v>-8.8870550615166675</c:v>
              </c:pt>
              <c:pt idx="42">
                <c:v>-6.1203883948500009</c:v>
              </c:pt>
              <c:pt idx="43">
                <c:v>-3.753721728183355</c:v>
              </c:pt>
              <c:pt idx="44">
                <c:v>-4.4537217281833534</c:v>
              </c:pt>
              <c:pt idx="45">
                <c:v>-3.8537217281833467</c:v>
              </c:pt>
              <c:pt idx="46">
                <c:v>-4.1537217281833394</c:v>
              </c:pt>
              <c:pt idx="47">
                <c:v>-4.0537217281833424</c:v>
              </c:pt>
              <c:pt idx="48">
                <c:v>-5.4203883948500033</c:v>
              </c:pt>
              <c:pt idx="49">
                <c:v>-4.7870550615166669</c:v>
              </c:pt>
              <c:pt idx="50">
                <c:v>-2.887055061516667</c:v>
              </c:pt>
              <c:pt idx="51">
                <c:v>-1.6870550615166768</c:v>
              </c:pt>
              <c:pt idx="52">
                <c:v>-0.98705506151666556</c:v>
              </c:pt>
              <c:pt idx="53">
                <c:v>-1.7870550615166731</c:v>
              </c:pt>
              <c:pt idx="54">
                <c:v>-3.887055061516667</c:v>
              </c:pt>
              <c:pt idx="55">
                <c:v>-4.5537217281833424</c:v>
              </c:pt>
              <c:pt idx="56">
                <c:v>-4.7537217281833524</c:v>
              </c:pt>
              <c:pt idx="57">
                <c:v>-2.6870550615166682</c:v>
              </c:pt>
              <c:pt idx="58">
                <c:v>-2.3537217281833467</c:v>
              </c:pt>
              <c:pt idx="59">
                <c:v>-3.62038839485</c:v>
              </c:pt>
              <c:pt idx="60">
                <c:v>-4.5537217281833424</c:v>
              </c:pt>
              <c:pt idx="61">
                <c:v>-5.2203883948500014</c:v>
              </c:pt>
              <c:pt idx="62">
                <c:v>-3.8203883948499997</c:v>
              </c:pt>
              <c:pt idx="63">
                <c:v>-3.9537217281833477</c:v>
              </c:pt>
              <c:pt idx="64">
                <c:v>-2.6537217281833518</c:v>
              </c:pt>
              <c:pt idx="65">
                <c:v>-3.253721728183355</c:v>
              </c:pt>
              <c:pt idx="66">
                <c:v>-4.1870550615166655</c:v>
              </c:pt>
              <c:pt idx="67">
                <c:v>-6.2537217281833524</c:v>
              </c:pt>
              <c:pt idx="68">
                <c:v>-7.0537217281833424</c:v>
              </c:pt>
              <c:pt idx="69">
                <c:v>-7.1870550615166655</c:v>
              </c:pt>
              <c:pt idx="70">
                <c:v>-8.587055061516665</c:v>
              </c:pt>
              <c:pt idx="71">
                <c:v>-12.287055061516668</c:v>
              </c:pt>
              <c:pt idx="72">
                <c:v>-15.72038839485</c:v>
              </c:pt>
              <c:pt idx="73">
                <c:v>-18.253721728183329</c:v>
              </c:pt>
              <c:pt idx="74">
                <c:v>-17.787055061516735</c:v>
              </c:pt>
              <c:pt idx="75">
                <c:v>-16.187055061516787</c:v>
              </c:pt>
              <c:pt idx="76">
                <c:v>-14.60540170571111</c:v>
              </c:pt>
              <c:pt idx="77">
                <c:v>-12.731315579672218</c:v>
              </c:pt>
              <c:pt idx="78">
                <c:v>-12.050199364766712</c:v>
              </c:pt>
              <c:pt idx="79">
                <c:v>-11.391627029966672</c:v>
              </c:pt>
              <c:pt idx="80">
                <c:v>-10.059111116166672</c:v>
              </c:pt>
              <c:pt idx="81">
                <c:v>-8.9660504117000048</c:v>
              </c:pt>
              <c:pt idx="82">
                <c:v>-8.9450386707666727</c:v>
              </c:pt>
              <c:pt idx="83">
                <c:v>-10.095267186033333</c:v>
              </c:pt>
              <c:pt idx="84">
                <c:v>-12.518904015266672</c:v>
              </c:pt>
              <c:pt idx="85">
                <c:v>-12.155479102266712</c:v>
              </c:pt>
              <c:pt idx="86">
                <c:v>-11.071014587933334</c:v>
              </c:pt>
              <c:pt idx="87">
                <c:v>-9.7130664543333349</c:v>
              </c:pt>
              <c:pt idx="88">
                <c:v>-10.61534500466667</c:v>
              </c:pt>
              <c:pt idx="89">
                <c:v>-10.936596493100026</c:v>
              </c:pt>
              <c:pt idx="90">
                <c:v>-11.416954970533332</c:v>
              </c:pt>
              <c:pt idx="91">
                <c:v>-10.936925388933318</c:v>
              </c:pt>
              <c:pt idx="92">
                <c:v>-11.255283854366724</c:v>
              </c:pt>
              <c:pt idx="93">
                <c:v>-11.719465100599999</c:v>
              </c:pt>
              <c:pt idx="94">
                <c:v>-12.189714175400002</c:v>
              </c:pt>
              <c:pt idx="95">
                <c:v>-13.549637422</c:v>
              </c:pt>
              <c:pt idx="96">
                <c:v>-13.120823367633298</c:v>
              </c:pt>
              <c:pt idx="97">
                <c:v>-13.390757168266672</c:v>
              </c:pt>
              <c:pt idx="98">
                <c:v>-11.487290535533354</c:v>
              </c:pt>
              <c:pt idx="99">
                <c:v>-12.0640296245</c:v>
              </c:pt>
              <c:pt idx="100">
                <c:v>-13.557469730833336</c:v>
              </c:pt>
              <c:pt idx="101">
                <c:v>-17.216608966500001</c:v>
              </c:pt>
              <c:pt idx="102">
                <c:v>-18.424406635533163</c:v>
              </c:pt>
              <c:pt idx="103">
                <c:v>-18.183113740299987</c:v>
              </c:pt>
              <c:pt idx="104">
                <c:v>-18.791166984466667</c:v>
              </c:pt>
              <c:pt idx="105">
                <c:v>-21.055668506066663</c:v>
              </c:pt>
              <c:pt idx="106">
                <c:v>-23.714361851899998</c:v>
              </c:pt>
              <c:pt idx="107">
                <c:v>-25.889412779733163</c:v>
              </c:pt>
              <c:pt idx="108">
                <c:v>-27.5</c:v>
              </c:pt>
              <c:pt idx="109">
                <c:v>-26.9</c:v>
              </c:pt>
              <c:pt idx="110">
                <c:v>-26.4</c:v>
              </c:pt>
              <c:pt idx="111">
                <c:v>-25.9</c:v>
              </c:pt>
              <c:pt idx="112">
                <c:v>-26.8</c:v>
              </c:pt>
              <c:pt idx="113">
                <c:v>-26</c:v>
              </c:pt>
              <c:pt idx="114">
                <c:v>-24.6</c:v>
              </c:pt>
              <c:pt idx="115">
                <c:v>-24.9</c:v>
              </c:pt>
              <c:pt idx="116">
                <c:v>-26.1</c:v>
              </c:pt>
              <c:pt idx="117">
                <c:v>-29.1</c:v>
              </c:pt>
              <c:pt idx="118">
                <c:v>-29.8</c:v>
              </c:pt>
              <c:pt idx="119">
                <c:v>-29.3</c:v>
              </c:pt>
              <c:pt idx="120">
                <c:v>-28.4</c:v>
              </c:pt>
              <c:pt idx="121">
                <c:v>-27.3</c:v>
              </c:pt>
              <c:pt idx="122">
                <c:v>-25.9</c:v>
              </c:pt>
              <c:pt idx="123">
                <c:v>-24</c:v>
              </c:pt>
              <c:pt idx="124">
                <c:v>-22.1</c:v>
              </c:pt>
              <c:pt idx="125">
                <c:v>-21</c:v>
              </c:pt>
            </c:numLit>
          </c:val>
        </c:ser>
        <c:ser>
          <c:idx val="3"/>
          <c:order val="3"/>
          <c:tx>
            <c:v>4ºTrim.</c:v>
          </c:tx>
          <c:spPr>
            <a:ln w="25400">
              <a:solidFill>
                <a:srgbClr val="333333"/>
              </a:solidFill>
              <a:prstDash val="solid"/>
            </a:ln>
          </c:spPr>
          <c:marker>
            <c:symbol val="none"/>
          </c:marker>
          <c:dLbls>
            <c:dLbl>
              <c:idx val="20"/>
              <c:layout>
                <c:manualLayout>
                  <c:x val="0.41006232183077734"/>
                  <c:y val="-0.12143693576764462"/>
                </c:manualLayout>
              </c:layout>
              <c:tx>
                <c:rich>
                  <a:bodyPr/>
                  <a:lstStyle/>
                  <a:p>
                    <a:pPr>
                      <a:defRPr sz="800" b="0" i="0" u="none" strike="noStrike" baseline="0">
                        <a:solidFill>
                          <a:srgbClr val="000000"/>
                        </a:solidFill>
                        <a:latin typeface="Arial"/>
                        <a:ea typeface="Arial"/>
                        <a:cs typeface="Arial"/>
                      </a:defRPr>
                    </a:pPr>
                    <a:r>
                      <a:rPr lang="pt-PT" sz="700" b="1" i="0" u="none" strike="noStrike" baseline="0">
                        <a:solidFill>
                          <a:srgbClr val="000000"/>
                        </a:solidFill>
                        <a:latin typeface="Arial"/>
                        <a:cs typeface="Arial"/>
                      </a:rPr>
                      <a:t>serviços</a:t>
                    </a:r>
                    <a:r>
                      <a:rPr lang="pt-PT" sz="800" b="1" i="0" u="none" strike="noStrike" baseline="0">
                        <a:solidFill>
                          <a:srgbClr val="000000"/>
                        </a:solidFill>
                        <a:latin typeface="Arial"/>
                        <a:cs typeface="Arial"/>
                      </a:rPr>
                      <a:t> </a:t>
                    </a:r>
                    <a:r>
                      <a:rPr lang="pt-PT" sz="600" b="0" i="0" u="none" strike="noStrike" baseline="0">
                        <a:solidFill>
                          <a:srgbClr val="000000"/>
                        </a:solidFill>
                        <a:latin typeface="Arial"/>
                        <a:cs typeface="Arial"/>
                      </a:rPr>
                      <a:t>(2)</a:t>
                    </a:r>
                  </a:p>
                </c:rich>
              </c:tx>
              <c:spPr>
                <a:noFill/>
                <a:ln w="25400">
                  <a:noFill/>
                </a:ln>
              </c:spPr>
              <c:dLblPos val="r"/>
            </c:dLbl>
            <c:delete val="1"/>
          </c:dLbls>
          <c:cat>
            <c:strLit>
              <c:ptCount val="126"/>
              <c:pt idx="0">
                <c:v>jan.03</c:v>
              </c:pt>
              <c:pt idx="6">
                <c:v>jul.03</c:v>
              </c:pt>
              <c:pt idx="12">
                <c:v>jan.04</c:v>
              </c:pt>
              <c:pt idx="18">
                <c:v>jul.04</c:v>
              </c:pt>
              <c:pt idx="24">
                <c:v>jan.05</c:v>
              </c:pt>
              <c:pt idx="30">
                <c:v>jul.05</c:v>
              </c:pt>
              <c:pt idx="36">
                <c:v>jan.06</c:v>
              </c:pt>
              <c:pt idx="42">
                <c:v>jul.06</c:v>
              </c:pt>
              <c:pt idx="48">
                <c:v>jan.07</c:v>
              </c:pt>
              <c:pt idx="54">
                <c:v>jul.07</c:v>
              </c:pt>
              <c:pt idx="60">
                <c:v>jan.08</c:v>
              </c:pt>
              <c:pt idx="66">
                <c:v>jul.08</c:v>
              </c:pt>
              <c:pt idx="72">
                <c:v>jan.09</c:v>
              </c:pt>
              <c:pt idx="78">
                <c:v>jul.09</c:v>
              </c:pt>
              <c:pt idx="84">
                <c:v>jan.10</c:v>
              </c:pt>
              <c:pt idx="90">
                <c:v>jul.10</c:v>
              </c:pt>
              <c:pt idx="96">
                <c:v>jan.11</c:v>
              </c:pt>
              <c:pt idx="102">
                <c:v>jul.11</c:v>
              </c:pt>
              <c:pt idx="108">
                <c:v>jan.12</c:v>
              </c:pt>
              <c:pt idx="114">
                <c:v>jul.12</c:v>
              </c:pt>
              <c:pt idx="120">
                <c:v>jan. 13</c:v>
              </c:pt>
            </c:strLit>
          </c:cat>
          <c:val>
            <c:numLit>
              <c:formatCode>General</c:formatCode>
              <c:ptCount val="126"/>
              <c:pt idx="0">
                <c:v>-21.485073872964104</c:v>
              </c:pt>
              <c:pt idx="1">
                <c:v>-19.04137838260759</c:v>
              </c:pt>
              <c:pt idx="2">
                <c:v>-21.42050936028296</c:v>
              </c:pt>
              <c:pt idx="3">
                <c:v>-25.936798571312082</c:v>
              </c:pt>
              <c:pt idx="4">
                <c:v>-28.962589732635138</c:v>
              </c:pt>
              <c:pt idx="5">
                <c:v>-29.339999109159738</c:v>
              </c:pt>
              <c:pt idx="6">
                <c:v>-21.587749649195086</c:v>
              </c:pt>
              <c:pt idx="7">
                <c:v>-21.665050269942181</c:v>
              </c:pt>
              <c:pt idx="8">
                <c:v>-18.287656240185569</c:v>
              </c:pt>
              <c:pt idx="9">
                <c:v>-18.519647077954026</c:v>
              </c:pt>
              <c:pt idx="10">
                <c:v>-16.311000883373527</c:v>
              </c:pt>
              <c:pt idx="11">
                <c:v>-17.845280598104956</c:v>
              </c:pt>
              <c:pt idx="12">
                <c:v>-18.554836126306231</c:v>
              </c:pt>
              <c:pt idx="13">
                <c:v>-19.650701909367527</c:v>
              </c:pt>
              <c:pt idx="14">
                <c:v>-16.486490078043797</c:v>
              </c:pt>
              <c:pt idx="15">
                <c:v>-17.213334970809012</c:v>
              </c:pt>
              <c:pt idx="16">
                <c:v>-14.779419839102587</c:v>
              </c:pt>
              <c:pt idx="17">
                <c:v>-14.12285583198431</c:v>
              </c:pt>
              <c:pt idx="18">
                <c:v>-9.3103628017176447</c:v>
              </c:pt>
              <c:pt idx="19">
                <c:v>-7.8179593342398945</c:v>
              </c:pt>
              <c:pt idx="20">
                <c:v>-8.4237850632685092</c:v>
              </c:pt>
              <c:pt idx="21">
                <c:v>-13.246221180099294</c:v>
              </c:pt>
              <c:pt idx="22">
                <c:v>-13.35173328529242</c:v>
              </c:pt>
              <c:pt idx="23">
                <c:v>-11.033899918608101</c:v>
              </c:pt>
              <c:pt idx="24">
                <c:v>-5.7275623260806485</c:v>
              </c:pt>
              <c:pt idx="25">
                <c:v>-3.5774626369010067</c:v>
              </c:pt>
              <c:pt idx="26">
                <c:v>-3.5804441418179667</c:v>
              </c:pt>
              <c:pt idx="27">
                <c:v>-4.4036536879417589</c:v>
              </c:pt>
              <c:pt idx="28">
                <c:v>-8.3680431560611552</c:v>
              </c:pt>
              <c:pt idx="29">
                <c:v>-13.633480284971832</c:v>
              </c:pt>
              <c:pt idx="30">
                <c:v>-17.905639930818104</c:v>
              </c:pt>
              <c:pt idx="31">
                <c:v>-18.520663482941689</c:v>
              </c:pt>
              <c:pt idx="32">
                <c:v>-14.89708195624857</c:v>
              </c:pt>
              <c:pt idx="33">
                <c:v>-12.921565931453221</c:v>
              </c:pt>
              <c:pt idx="34">
                <c:v>-12.239956584226592</c:v>
              </c:pt>
              <c:pt idx="35">
                <c:v>-9.6756026754611248</c:v>
              </c:pt>
              <c:pt idx="36">
                <c:v>-10.088125561661148</c:v>
              </c:pt>
              <c:pt idx="37">
                <c:v>-10.768182198833408</c:v>
              </c:pt>
              <c:pt idx="38">
                <c:v>-15.177752637175487</c:v>
              </c:pt>
              <c:pt idx="39">
                <c:v>-13.432998645745</c:v>
              </c:pt>
              <c:pt idx="40">
                <c:v>-10.016103236229718</c:v>
              </c:pt>
              <c:pt idx="41">
                <c:v>-6.3653847991513555</c:v>
              </c:pt>
              <c:pt idx="42">
                <c:v>-6.3958825644979651</c:v>
              </c:pt>
              <c:pt idx="43">
                <c:v>-8.6206522084171393</c:v>
              </c:pt>
              <c:pt idx="44">
                <c:v>-12.810429574991154</c:v>
              </c:pt>
              <c:pt idx="45">
                <c:v>-15.665710371877374</c:v>
              </c:pt>
              <c:pt idx="46">
                <c:v>-16.163613351778842</c:v>
              </c:pt>
              <c:pt idx="47">
                <c:v>-16.10580968419443</c:v>
              </c:pt>
              <c:pt idx="48">
                <c:v>-15.796193384695828</c:v>
              </c:pt>
              <c:pt idx="49">
                <c:v>-11.790517607977904</c:v>
              </c:pt>
              <c:pt idx="50">
                <c:v>-10.905056815712589</c:v>
              </c:pt>
              <c:pt idx="51">
                <c:v>-11.380571235438657</c:v>
              </c:pt>
              <c:pt idx="52">
                <c:v>-15.681161037267286</c:v>
              </c:pt>
              <c:pt idx="53">
                <c:v>-18.271726396311745</c:v>
              </c:pt>
              <c:pt idx="54">
                <c:v>-18.364604795665386</c:v>
              </c:pt>
              <c:pt idx="55">
                <c:v>-15.448684838357302</c:v>
              </c:pt>
              <c:pt idx="56">
                <c:v>-11.708139239503689</c:v>
              </c:pt>
              <c:pt idx="57">
                <c:v>-9.6549446441163145</c:v>
              </c:pt>
              <c:pt idx="58">
                <c:v>-11.601484692877564</c:v>
              </c:pt>
              <c:pt idx="59">
                <c:v>-11.736052980113248</c:v>
              </c:pt>
              <c:pt idx="60">
                <c:v>-10.848541920465705</c:v>
              </c:pt>
              <c:pt idx="61">
                <c:v>-9.3431346439166827</c:v>
              </c:pt>
              <c:pt idx="62">
                <c:v>-9.3493290787074788</c:v>
              </c:pt>
              <c:pt idx="63">
                <c:v>-7.719372693241529</c:v>
              </c:pt>
              <c:pt idx="64">
                <c:v>-9.7834375631531572</c:v>
              </c:pt>
              <c:pt idx="65">
                <c:v>-7.109956947126447</c:v>
              </c:pt>
              <c:pt idx="66">
                <c:v>-10.73552262042889</c:v>
              </c:pt>
              <c:pt idx="67">
                <c:v>-12.072439159620128</c:v>
              </c:pt>
              <c:pt idx="68">
                <c:v>-12.966590830306716</c:v>
              </c:pt>
              <c:pt idx="69">
                <c:v>-14.781045343803518</c:v>
              </c:pt>
              <c:pt idx="70">
                <c:v>-14.480436065375418</c:v>
              </c:pt>
              <c:pt idx="71">
                <c:v>-17.000404157883214</c:v>
              </c:pt>
              <c:pt idx="72">
                <c:v>-15.764545044989829</c:v>
              </c:pt>
              <c:pt idx="73">
                <c:v>-16.056948677234974</c:v>
              </c:pt>
              <c:pt idx="74">
                <c:v>-17.11126849487114</c:v>
              </c:pt>
              <c:pt idx="75">
                <c:v>-14.873059363583424</c:v>
              </c:pt>
              <c:pt idx="76">
                <c:v>-12.159280118906034</c:v>
              </c:pt>
              <c:pt idx="77">
                <c:v>-9.297631494373011</c:v>
              </c:pt>
              <c:pt idx="78">
                <c:v>-8.1260446652165079</c:v>
              </c:pt>
              <c:pt idx="79">
                <c:v>-6.6746453268419055</c:v>
              </c:pt>
              <c:pt idx="80">
                <c:v>-6.3864943989202629</c:v>
              </c:pt>
              <c:pt idx="81">
                <c:v>-4.5333306299059855</c:v>
              </c:pt>
              <c:pt idx="82">
                <c:v>-4.2474367295960445</c:v>
              </c:pt>
              <c:pt idx="83">
                <c:v>-3.8305694012296327</c:v>
              </c:pt>
              <c:pt idx="84">
                <c:v>-4.5830853712388855</c:v>
              </c:pt>
              <c:pt idx="85">
                <c:v>-5.6028964787913953</c:v>
              </c:pt>
              <c:pt idx="86">
                <c:v>-4.9199171824995824</c:v>
              </c:pt>
              <c:pt idx="87">
                <c:v>-6.6054191109636493</c:v>
              </c:pt>
              <c:pt idx="88">
                <c:v>-6.3171718883354746</c:v>
              </c:pt>
              <c:pt idx="89">
                <c:v>-8.0622050542131216</c:v>
              </c:pt>
              <c:pt idx="90">
                <c:v>-7.1378695067010627</c:v>
              </c:pt>
              <c:pt idx="91">
                <c:v>-6.8530859977186145</c:v>
              </c:pt>
              <c:pt idx="92">
                <c:v>-5.3984619144172115</c:v>
              </c:pt>
              <c:pt idx="93">
                <c:v>-5.0326759873400304</c:v>
              </c:pt>
              <c:pt idx="94">
                <c:v>-5.3563766710082445</c:v>
              </c:pt>
              <c:pt idx="95">
                <c:v>-6.0861484675522988</c:v>
              </c:pt>
              <c:pt idx="96">
                <c:v>-8.8597186216729202</c:v>
              </c:pt>
              <c:pt idx="97">
                <c:v>-11.228282623746907</c:v>
              </c:pt>
              <c:pt idx="98">
                <c:v>-13.570217990719501</c:v>
              </c:pt>
              <c:pt idx="99">
                <c:v>-14.885426520377289</c:v>
              </c:pt>
              <c:pt idx="100">
                <c:v>-14.802653433193814</c:v>
              </c:pt>
              <c:pt idx="101">
                <c:v>-14.381614701743523</c:v>
              </c:pt>
              <c:pt idx="102">
                <c:v>-13.219394738890811</c:v>
              </c:pt>
              <c:pt idx="103">
                <c:v>-13.199838695033646</c:v>
              </c:pt>
              <c:pt idx="104">
                <c:v>-13.918945209100389</c:v>
              </c:pt>
              <c:pt idx="105">
                <c:v>-15.463351680713098</c:v>
              </c:pt>
              <c:pt idx="106">
                <c:v>-17.166431695234326</c:v>
              </c:pt>
              <c:pt idx="107">
                <c:v>-18.606375103475635</c:v>
              </c:pt>
              <c:pt idx="108">
                <c:v>-17.661882069184731</c:v>
              </c:pt>
              <c:pt idx="109">
                <c:v>-15.759458176820862</c:v>
              </c:pt>
              <c:pt idx="110">
                <c:v>-14.697956867482286</c:v>
              </c:pt>
              <c:pt idx="111">
                <c:v>-15.031600453765037</c:v>
              </c:pt>
              <c:pt idx="112">
                <c:v>-17.05999568109393</c:v>
              </c:pt>
              <c:pt idx="113">
                <c:v>-16.743390123904575</c:v>
              </c:pt>
              <c:pt idx="114">
                <c:v>-15.8</c:v>
              </c:pt>
              <c:pt idx="115">
                <c:v>-13.9</c:v>
              </c:pt>
              <c:pt idx="116">
                <c:v>-14.6</c:v>
              </c:pt>
              <c:pt idx="117">
                <c:v>-15.4</c:v>
              </c:pt>
              <c:pt idx="118">
                <c:v>-17.7</c:v>
              </c:pt>
              <c:pt idx="119">
                <c:v>-18.2</c:v>
              </c:pt>
              <c:pt idx="120">
                <c:v>-18.7</c:v>
              </c:pt>
              <c:pt idx="121">
                <c:v>-18.3</c:v>
              </c:pt>
              <c:pt idx="122">
                <c:v>-17.8</c:v>
              </c:pt>
              <c:pt idx="123">
                <c:v>-18.100000000000001</c:v>
              </c:pt>
              <c:pt idx="124">
                <c:v>-18.5</c:v>
              </c:pt>
              <c:pt idx="125">
                <c:v>-17.399999999999999</c:v>
              </c:pt>
            </c:numLit>
          </c:val>
        </c:ser>
        <c:marker val="1"/>
        <c:axId val="101563392"/>
        <c:axId val="101630720"/>
      </c:lineChart>
      <c:catAx>
        <c:axId val="101563392"/>
        <c:scaling>
          <c:orientation val="minMax"/>
        </c:scaling>
        <c:axPos val="b"/>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101630720"/>
        <c:crosses val="autoZero"/>
        <c:auto val="1"/>
        <c:lblAlgn val="ctr"/>
        <c:lblOffset val="100"/>
        <c:tickLblSkip val="1"/>
        <c:tickMarkSkip val="1"/>
      </c:catAx>
      <c:valAx>
        <c:axId val="101630720"/>
        <c:scaling>
          <c:orientation val="minMax"/>
          <c:max val="2"/>
          <c:min val="-60"/>
        </c:scaling>
        <c:axPos val="l"/>
        <c:numFmt formatCode="0" sourceLinked="0"/>
        <c:maj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101563392"/>
        <c:crosses val="autoZero"/>
        <c:crossBetween val="between"/>
        <c:majorUnit val="10"/>
      </c:valAx>
      <c:spPr>
        <a:gradFill rotWithShape="0">
          <a:gsLst>
            <a:gs pos="0">
              <a:srgbClr val="EBF7FF"/>
            </a:gs>
            <a:gs pos="100000">
              <a:srgbClr val="FFFFFF"/>
            </a:gs>
          </a:gsLst>
          <a:lin ang="5400000" scaled="1"/>
        </a:gradFill>
        <a:ln w="25400">
          <a:noFill/>
        </a:ln>
      </c:spPr>
    </c:plotArea>
    <c:plotVisOnly val="1"/>
    <c:dispBlanksAs val="gap"/>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c:printSettings>
  <c:userShapes r:id="rId1"/>
</c:chartSpace>
</file>

<file path=xl/charts/chart24.xml><?xml version="1.0" encoding="utf-8"?>
<c:chartSpace xmlns:c="http://schemas.openxmlformats.org/drawingml/2006/chart" xmlns:a="http://schemas.openxmlformats.org/drawingml/2006/main" xmlns:r="http://schemas.openxmlformats.org/officeDocument/2006/relationships">
  <c:lang val="pt-P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indicador de confiança setorial</a:t>
            </a:r>
            <a:r>
              <a:rPr lang="pt-PT" sz="700" b="0" i="0" u="none" strike="noStrike" baseline="0">
                <a:solidFill>
                  <a:schemeClr val="tx2"/>
                </a:solidFill>
                <a:latin typeface="Arial"/>
                <a:cs typeface="Arial"/>
              </a:rPr>
              <a:t> (mm3m)</a:t>
            </a:r>
          </a:p>
        </c:rich>
      </c:tx>
      <c:layout>
        <c:manualLayout>
          <c:xMode val="edge"/>
          <c:yMode val="edge"/>
          <c:x val="0.20535780918951388"/>
          <c:y val="3.225806451613001E-2"/>
        </c:manualLayout>
      </c:layout>
      <c:spPr>
        <a:noFill/>
        <a:ln w="25400">
          <a:noFill/>
        </a:ln>
      </c:spPr>
    </c:title>
    <c:plotArea>
      <c:layout>
        <c:manualLayout>
          <c:layoutTarget val="inner"/>
          <c:xMode val="edge"/>
          <c:yMode val="edge"/>
          <c:x val="7.5289188249059225E-2"/>
          <c:y val="0.1648751164168995"/>
          <c:w val="0.90476453440212989"/>
          <c:h val="0.5914009545161002"/>
        </c:manualLayout>
      </c:layout>
      <c:lineChart>
        <c:grouping val="standard"/>
        <c:ser>
          <c:idx val="0"/>
          <c:order val="0"/>
          <c:tx>
            <c:v>#REF!</c:v>
          </c:tx>
          <c:spPr>
            <a:ln w="25400">
              <a:solidFill>
                <a:srgbClr val="808080"/>
              </a:solidFill>
              <a:prstDash val="solid"/>
            </a:ln>
          </c:spPr>
          <c:marker>
            <c:symbol val="none"/>
          </c:marker>
          <c:dLbls>
            <c:dLbl>
              <c:idx val="8"/>
              <c:layout>
                <c:manualLayout>
                  <c:x val="-8.1210511336685179E-2"/>
                  <c:y val="0.10168938560099335"/>
                </c:manualLayout>
              </c:layout>
              <c:tx>
                <c:rich>
                  <a:bodyPr/>
                  <a:lstStyle/>
                  <a:p>
                    <a:pPr>
                      <a:defRPr sz="800" b="0" i="0" u="none" strike="noStrike" baseline="0">
                        <a:solidFill>
                          <a:srgbClr val="000000"/>
                        </a:solidFill>
                        <a:latin typeface="Arial"/>
                        <a:ea typeface="Arial"/>
                        <a:cs typeface="Arial"/>
                      </a:defRPr>
                    </a:pPr>
                    <a:r>
                      <a:rPr lang="pt-PT" sz="700" b="1" i="0" u="none" strike="noStrike" baseline="0">
                        <a:solidFill>
                          <a:srgbClr val="333333"/>
                        </a:solidFill>
                        <a:latin typeface="Arial"/>
                        <a:cs typeface="Arial"/>
                      </a:rPr>
                      <a:t>indústria</a:t>
                    </a:r>
                    <a:r>
                      <a:rPr lang="pt-PT" sz="700" b="1" i="0" u="none" strike="noStrike" baseline="0">
                        <a:solidFill>
                          <a:srgbClr val="008000"/>
                        </a:solidFill>
                        <a:latin typeface="Arial"/>
                        <a:cs typeface="Arial"/>
                      </a:rPr>
                      <a:t> </a:t>
                    </a:r>
                  </a:p>
                </c:rich>
              </c:tx>
              <c:spPr>
                <a:noFill/>
                <a:ln w="25400">
                  <a:noFill/>
                </a:ln>
              </c:spPr>
              <c:dLblPos val="r"/>
            </c:dLbl>
            <c:delete val="1"/>
          </c:dLbls>
          <c:cat>
            <c:strLit>
              <c:ptCount val="126"/>
              <c:pt idx="0">
                <c:v>jan.03</c:v>
              </c:pt>
              <c:pt idx="6">
                <c:v>jul.03</c:v>
              </c:pt>
              <c:pt idx="12">
                <c:v>jan.04</c:v>
              </c:pt>
              <c:pt idx="18">
                <c:v>jul.04</c:v>
              </c:pt>
              <c:pt idx="24">
                <c:v>jan.05</c:v>
              </c:pt>
              <c:pt idx="30">
                <c:v>jul.05</c:v>
              </c:pt>
              <c:pt idx="36">
                <c:v>jan.06</c:v>
              </c:pt>
              <c:pt idx="42">
                <c:v>jul.06</c:v>
              </c:pt>
              <c:pt idx="48">
                <c:v>jan.07</c:v>
              </c:pt>
              <c:pt idx="54">
                <c:v>jul.07</c:v>
              </c:pt>
              <c:pt idx="60">
                <c:v>jan.08</c:v>
              </c:pt>
              <c:pt idx="66">
                <c:v>jul.08</c:v>
              </c:pt>
              <c:pt idx="72">
                <c:v>jan.09</c:v>
              </c:pt>
              <c:pt idx="78">
                <c:v>jul.09</c:v>
              </c:pt>
              <c:pt idx="84">
                <c:v>jan.10</c:v>
              </c:pt>
              <c:pt idx="90">
                <c:v>jul.10</c:v>
              </c:pt>
              <c:pt idx="96">
                <c:v>jan.11</c:v>
              </c:pt>
              <c:pt idx="102">
                <c:v>jul.11</c:v>
              </c:pt>
              <c:pt idx="108">
                <c:v>jan.12</c:v>
              </c:pt>
              <c:pt idx="114">
                <c:v>jul.12</c:v>
              </c:pt>
              <c:pt idx="120">
                <c:v>jan. 13</c:v>
              </c:pt>
            </c:strLit>
          </c:cat>
          <c:val>
            <c:numLit>
              <c:formatCode>General</c:formatCode>
              <c:ptCount val="126"/>
              <c:pt idx="0">
                <c:v>-13.276074566654103</c:v>
              </c:pt>
              <c:pt idx="1">
                <c:v>-14.26803519652784</c:v>
              </c:pt>
              <c:pt idx="2">
                <c:v>-16.787174255725187</c:v>
              </c:pt>
              <c:pt idx="3">
                <c:v>-18.511564679808131</c:v>
              </c:pt>
              <c:pt idx="4">
                <c:v>-18.420167220968889</c:v>
              </c:pt>
              <c:pt idx="5">
                <c:v>-15.838790501728274</c:v>
              </c:pt>
              <c:pt idx="6">
                <c:v>-12.87930298537022</c:v>
              </c:pt>
              <c:pt idx="7">
                <c:v>-10.869783414027061</c:v>
              </c:pt>
              <c:pt idx="8">
                <c:v>-9.8161672991208047</c:v>
              </c:pt>
              <c:pt idx="9">
                <c:v>-9.8637315221605295</c:v>
              </c:pt>
              <c:pt idx="10">
                <c:v>-11.585458636209774</c:v>
              </c:pt>
              <c:pt idx="11">
                <c:v>-11.840511691962259</c:v>
              </c:pt>
              <c:pt idx="12">
                <c:v>-11.061234376799376</c:v>
              </c:pt>
              <c:pt idx="13">
                <c:v>-9.7878819207114933</c:v>
              </c:pt>
              <c:pt idx="14">
                <c:v>-10.2258395232588</c:v>
              </c:pt>
              <c:pt idx="15">
                <c:v>-10.673356295938024</c:v>
              </c:pt>
              <c:pt idx="16">
                <c:v>-9.5142365978555308</c:v>
              </c:pt>
              <c:pt idx="17">
                <c:v>-7.2679610252806803</c:v>
              </c:pt>
              <c:pt idx="18">
                <c:v>-5.3792724468946957</c:v>
              </c:pt>
              <c:pt idx="19">
                <c:v>-3.3708635391720785</c:v>
              </c:pt>
              <c:pt idx="20">
                <c:v>-3.7041436757798833</c:v>
              </c:pt>
              <c:pt idx="21">
                <c:v>-4.3716910948995906</c:v>
              </c:pt>
              <c:pt idx="22">
                <c:v>-6.2286008190541926</c:v>
              </c:pt>
              <c:pt idx="23">
                <c:v>-7.9800133195659368</c:v>
              </c:pt>
              <c:pt idx="24">
                <c:v>-8.5646172312215825</c:v>
              </c:pt>
              <c:pt idx="25">
                <c:v>-9.8174570217342367</c:v>
              </c:pt>
              <c:pt idx="26">
                <c:v>-10.172662231121807</c:v>
              </c:pt>
              <c:pt idx="27">
                <c:v>-9.2712250623874919</c:v>
              </c:pt>
              <c:pt idx="28">
                <c:v>-8.6892467067998922</c:v>
              </c:pt>
              <c:pt idx="29">
                <c:v>-8.5029931215408929</c:v>
              </c:pt>
              <c:pt idx="30">
                <c:v>-10.689724782187922</c:v>
              </c:pt>
              <c:pt idx="31">
                <c:v>-9.8194562103974423</c:v>
              </c:pt>
              <c:pt idx="32">
                <c:v>-8.1345409996163358</c:v>
              </c:pt>
              <c:pt idx="33">
                <c:v>-5.0999788026810977</c:v>
              </c:pt>
              <c:pt idx="34">
                <c:v>-4.8919767279703388</c:v>
              </c:pt>
              <c:pt idx="35">
                <c:v>-5.8058914026099844</c:v>
              </c:pt>
              <c:pt idx="36">
                <c:v>-7.555159424405109</c:v>
              </c:pt>
              <c:pt idx="37">
                <c:v>-8.0391800490366325</c:v>
              </c:pt>
              <c:pt idx="38">
                <c:v>-8.9337228636825454</c:v>
              </c:pt>
              <c:pt idx="39">
                <c:v>-9.2731813274131589</c:v>
              </c:pt>
              <c:pt idx="40">
                <c:v>-9.1199068655413047</c:v>
              </c:pt>
              <c:pt idx="41">
                <c:v>-7.4632057466715471</c:v>
              </c:pt>
              <c:pt idx="42">
                <c:v>-5.2868524594447184</c:v>
              </c:pt>
              <c:pt idx="43">
                <c:v>-3.8378240607160152</c:v>
              </c:pt>
              <c:pt idx="44">
                <c:v>-2.3768026163538569</c:v>
              </c:pt>
              <c:pt idx="45">
                <c:v>-2.7848725192067083</c:v>
              </c:pt>
              <c:pt idx="46">
                <c:v>-2.4179326577188838</c:v>
              </c:pt>
              <c:pt idx="47">
                <c:v>-3.7734897943496448</c:v>
              </c:pt>
              <c:pt idx="48">
                <c:v>-3.4731235309754482</c:v>
              </c:pt>
              <c:pt idx="49">
                <c:v>-2.9402343313912671</c:v>
              </c:pt>
              <c:pt idx="50">
                <c:v>-1.4710635398248344</c:v>
              </c:pt>
              <c:pt idx="51">
                <c:v>-0.59181699529261922</c:v>
              </c:pt>
              <c:pt idx="52">
                <c:v>-1.2858494851179176E-2</c:v>
              </c:pt>
              <c:pt idx="53">
                <c:v>0.63306726394977964</c:v>
              </c:pt>
              <c:pt idx="54">
                <c:v>0.15237744927225921</c:v>
              </c:pt>
              <c:pt idx="55">
                <c:v>0.42278536985487836</c:v>
              </c:pt>
              <c:pt idx="56">
                <c:v>1.5472801441490429</c:v>
              </c:pt>
              <c:pt idx="57">
                <c:v>2.2094113784459846</c:v>
              </c:pt>
              <c:pt idx="58">
                <c:v>1.9706611013813764</c:v>
              </c:pt>
              <c:pt idx="59">
                <c:v>0.51215446345934368</c:v>
              </c:pt>
              <c:pt idx="60">
                <c:v>1.2675536306968247</c:v>
              </c:pt>
              <c:pt idx="61">
                <c:v>1.1101185155486601</c:v>
              </c:pt>
              <c:pt idx="62">
                <c:v>0.43344629632761</c:v>
              </c:pt>
              <c:pt idx="63">
                <c:v>-0.82560984628436707</c:v>
              </c:pt>
              <c:pt idx="64">
                <c:v>-3.6777526595425942</c:v>
              </c:pt>
              <c:pt idx="65">
                <c:v>-6.0530978247047624</c:v>
              </c:pt>
              <c:pt idx="66">
                <c:v>-6.9074203966141194</c:v>
              </c:pt>
              <c:pt idx="67">
                <c:v>-5.8524390041955865</c:v>
              </c:pt>
              <c:pt idx="68">
                <c:v>-7.2601476479530609</c:v>
              </c:pt>
              <c:pt idx="69">
                <c:v>-12.807357818070146</c:v>
              </c:pt>
              <c:pt idx="70">
                <c:v>-19.770096145231086</c:v>
              </c:pt>
              <c:pt idx="71">
                <c:v>-26.174941883006145</c:v>
              </c:pt>
              <c:pt idx="72">
                <c:v>-29.532390527304702</c:v>
              </c:pt>
              <c:pt idx="73">
                <c:v>-32.263291208100036</c:v>
              </c:pt>
              <c:pt idx="74">
                <c:v>-30.991944201365527</c:v>
              </c:pt>
              <c:pt idx="75">
                <c:v>-31.72897111778979</c:v>
              </c:pt>
              <c:pt idx="76">
                <c:v>-29.792304461005646</c:v>
              </c:pt>
              <c:pt idx="77">
                <c:v>-29.466821415038993</c:v>
              </c:pt>
              <c:pt idx="78">
                <c:v>-26.141936404752531</c:v>
              </c:pt>
              <c:pt idx="79">
                <c:v>-23.802154571518088</c:v>
              </c:pt>
              <c:pt idx="80">
                <c:v>-20.205831667281966</c:v>
              </c:pt>
              <c:pt idx="81">
                <c:v>-18.059849313333789</c:v>
              </c:pt>
              <c:pt idx="82">
                <c:v>-16.513293701790605</c:v>
              </c:pt>
              <c:pt idx="83">
                <c:v>-16.86499367887949</c:v>
              </c:pt>
              <c:pt idx="84">
                <c:v>-15.909771631737099</c:v>
              </c:pt>
              <c:pt idx="85">
                <c:v>-14.945546230289899</c:v>
              </c:pt>
              <c:pt idx="86">
                <c:v>-13.55510785156941</c:v>
              </c:pt>
              <c:pt idx="87">
                <c:v>-12.746284721793844</c:v>
              </c:pt>
              <c:pt idx="88">
                <c:v>-12.715301507237449</c:v>
              </c:pt>
              <c:pt idx="89">
                <c:v>-13.103576168499677</c:v>
              </c:pt>
              <c:pt idx="90">
                <c:v>-12.581173969424649</c:v>
              </c:pt>
              <c:pt idx="91">
                <c:v>-11.727027382520031</c:v>
              </c:pt>
              <c:pt idx="92">
                <c:v>-9.9334867785394376</c:v>
              </c:pt>
              <c:pt idx="93">
                <c:v>-10.651252075068557</c:v>
              </c:pt>
              <c:pt idx="94">
                <c:v>-10.642548580778373</c:v>
              </c:pt>
              <c:pt idx="95">
                <c:v>-11.752987965143754</c:v>
              </c:pt>
              <c:pt idx="96">
                <c:v>-10.346976113050369</c:v>
              </c:pt>
              <c:pt idx="97">
                <c:v>-9.3336877812107488</c:v>
              </c:pt>
              <c:pt idx="98">
                <c:v>-9.6452384280727159</c:v>
              </c:pt>
              <c:pt idx="99">
                <c:v>-10.631046389652138</c:v>
              </c:pt>
              <c:pt idx="100">
                <c:v>-12.958587236283273</c:v>
              </c:pt>
              <c:pt idx="101">
                <c:v>-14.403665770635092</c:v>
              </c:pt>
              <c:pt idx="102">
                <c:v>-13.811519916553452</c:v>
              </c:pt>
              <c:pt idx="103">
                <c:v>-15.040559153774433</c:v>
              </c:pt>
              <c:pt idx="104">
                <c:v>-17.098199683081695</c:v>
              </c:pt>
              <c:pt idx="105">
                <c:v>-20.246798609773489</c:v>
              </c:pt>
              <c:pt idx="106">
                <c:v>-21.454097659580892</c:v>
              </c:pt>
              <c:pt idx="107">
                <c:v>-21.577729727994342</c:v>
              </c:pt>
              <c:pt idx="108">
                <c:v>-21.967628027928289</c:v>
              </c:pt>
              <c:pt idx="109">
                <c:v>-21.641614890880525</c:v>
              </c:pt>
              <c:pt idx="110">
                <c:v>-20.150991019386495</c:v>
              </c:pt>
              <c:pt idx="111">
                <c:v>-19.568854447176236</c:v>
              </c:pt>
              <c:pt idx="112">
                <c:v>-19.757380673469296</c:v>
              </c:pt>
              <c:pt idx="113">
                <c:v>-19.861303663132887</c:v>
              </c:pt>
              <c:pt idx="114">
                <c:v>-20.3</c:v>
              </c:pt>
              <c:pt idx="115">
                <c:v>-18.899999999999999</c:v>
              </c:pt>
              <c:pt idx="116">
                <c:v>-19.600000000000001</c:v>
              </c:pt>
              <c:pt idx="117">
                <c:v>-20.7</c:v>
              </c:pt>
              <c:pt idx="118">
                <c:v>-22.6</c:v>
              </c:pt>
              <c:pt idx="119">
                <c:v>-21.4</c:v>
              </c:pt>
              <c:pt idx="120">
                <c:v>-19.899999999999999</c:v>
              </c:pt>
              <c:pt idx="121">
                <c:v>-18.100000000000001</c:v>
              </c:pt>
              <c:pt idx="122">
                <c:v>-17.2</c:v>
              </c:pt>
              <c:pt idx="123">
                <c:v>-16.899999999999999</c:v>
              </c:pt>
              <c:pt idx="124">
                <c:v>-16</c:v>
              </c:pt>
              <c:pt idx="125">
                <c:v>-16.3</c:v>
              </c:pt>
            </c:numLit>
          </c:val>
        </c:ser>
        <c:ser>
          <c:idx val="1"/>
          <c:order val="1"/>
          <c:tx>
            <c:v>#REF!</c:v>
          </c:tx>
          <c:spPr>
            <a:ln w="25400">
              <a:solidFill>
                <a:schemeClr val="tx2"/>
              </a:solidFill>
              <a:prstDash val="solid"/>
            </a:ln>
          </c:spPr>
          <c:marker>
            <c:symbol val="none"/>
          </c:marker>
          <c:dLbls>
            <c:dLbl>
              <c:idx val="3"/>
              <c:layout>
                <c:manualLayout>
                  <c:x val="2.1356923758024251E-2"/>
                  <c:y val="-2.8620206765168311E-3"/>
                </c:manualLayout>
              </c:layout>
              <c:tx>
                <c:rich>
                  <a:bodyPr/>
                  <a:lstStyle/>
                  <a:p>
                    <a:pPr>
                      <a:defRPr sz="700" b="1" i="0" u="none" strike="noStrike" baseline="0">
                        <a:solidFill>
                          <a:schemeClr val="tx2"/>
                        </a:solidFill>
                        <a:latin typeface="Arial"/>
                        <a:ea typeface="Arial"/>
                        <a:cs typeface="Arial"/>
                      </a:defRPr>
                    </a:pPr>
                    <a:r>
                      <a:rPr lang="pt-PT" baseline="0">
                        <a:solidFill>
                          <a:schemeClr val="tx2"/>
                        </a:solidFill>
                      </a:rPr>
                      <a:t>c</a:t>
                    </a:r>
                    <a:r>
                      <a:rPr lang="pt-PT"/>
                      <a:t>onstrução</a:t>
                    </a:r>
                  </a:p>
                </c:rich>
              </c:tx>
              <c:spPr>
                <a:noFill/>
                <a:ln w="25400">
                  <a:noFill/>
                </a:ln>
              </c:spPr>
              <c:dLblPos val="r"/>
            </c:dLbl>
            <c:delete val="1"/>
            <c:txPr>
              <a:bodyPr/>
              <a:lstStyle/>
              <a:p>
                <a:pPr>
                  <a:defRPr baseline="0">
                    <a:solidFill>
                      <a:schemeClr val="tx2"/>
                    </a:solidFill>
                  </a:defRPr>
                </a:pPr>
                <a:endParaRPr lang="pt-PT"/>
              </a:p>
            </c:txPr>
          </c:dLbls>
          <c:cat>
            <c:strLit>
              <c:ptCount val="126"/>
              <c:pt idx="0">
                <c:v>jan.03</c:v>
              </c:pt>
              <c:pt idx="6">
                <c:v>jul.03</c:v>
              </c:pt>
              <c:pt idx="12">
                <c:v>jan.04</c:v>
              </c:pt>
              <c:pt idx="18">
                <c:v>jul.04</c:v>
              </c:pt>
              <c:pt idx="24">
                <c:v>jan.05</c:v>
              </c:pt>
              <c:pt idx="30">
                <c:v>jul.05</c:v>
              </c:pt>
              <c:pt idx="36">
                <c:v>jan.06</c:v>
              </c:pt>
              <c:pt idx="42">
                <c:v>jul.06</c:v>
              </c:pt>
              <c:pt idx="48">
                <c:v>jan.07</c:v>
              </c:pt>
              <c:pt idx="54">
                <c:v>jul.07</c:v>
              </c:pt>
              <c:pt idx="60">
                <c:v>jan.08</c:v>
              </c:pt>
              <c:pt idx="66">
                <c:v>jul.08</c:v>
              </c:pt>
              <c:pt idx="72">
                <c:v>jan.09</c:v>
              </c:pt>
              <c:pt idx="78">
                <c:v>jul.09</c:v>
              </c:pt>
              <c:pt idx="84">
                <c:v>jan.10</c:v>
              </c:pt>
              <c:pt idx="90">
                <c:v>jul.10</c:v>
              </c:pt>
              <c:pt idx="96">
                <c:v>jan.11</c:v>
              </c:pt>
              <c:pt idx="102">
                <c:v>jul.11</c:v>
              </c:pt>
              <c:pt idx="108">
                <c:v>jan.12</c:v>
              </c:pt>
              <c:pt idx="114">
                <c:v>jul.12</c:v>
              </c:pt>
              <c:pt idx="120">
                <c:v>jan. 13</c:v>
              </c:pt>
            </c:strLit>
          </c:cat>
          <c:val>
            <c:numLit>
              <c:formatCode>General</c:formatCode>
              <c:ptCount val="126"/>
              <c:pt idx="0">
                <c:v>-40.636393134760368</c:v>
              </c:pt>
              <c:pt idx="1">
                <c:v>-41.238587390942008</c:v>
              </c:pt>
              <c:pt idx="2">
                <c:v>-45.016805646247079</c:v>
              </c:pt>
              <c:pt idx="3">
                <c:v>-45.283697632212927</c:v>
              </c:pt>
              <c:pt idx="4">
                <c:v>-45.279658045869013</c:v>
              </c:pt>
              <c:pt idx="5">
                <c:v>-45.316739611722433</c:v>
              </c:pt>
              <c:pt idx="6">
                <c:v>-44.181056767200744</c:v>
              </c:pt>
              <c:pt idx="7">
                <c:v>-43.571268197151355</c:v>
              </c:pt>
              <c:pt idx="8">
                <c:v>-41.670961831260854</c:v>
              </c:pt>
              <c:pt idx="9">
                <c:v>-41.031256800754903</c:v>
              </c:pt>
              <c:pt idx="10">
                <c:v>-39.507729032029111</c:v>
              </c:pt>
              <c:pt idx="11">
                <c:v>-38.585793453833745</c:v>
              </c:pt>
              <c:pt idx="12">
                <c:v>-37.718387952162445</c:v>
              </c:pt>
              <c:pt idx="13">
                <c:v>-37.607616758251275</c:v>
              </c:pt>
              <c:pt idx="14">
                <c:v>-37.464614632522803</c:v>
              </c:pt>
              <c:pt idx="15">
                <c:v>-37.221681080155456</c:v>
              </c:pt>
              <c:pt idx="16">
                <c:v>-36.94242808206571</c:v>
              </c:pt>
              <c:pt idx="17">
                <c:v>-36.512149080778151</c:v>
              </c:pt>
              <c:pt idx="18">
                <c:v>-36.44511997600501</c:v>
              </c:pt>
              <c:pt idx="19">
                <c:v>-35.842197588277891</c:v>
              </c:pt>
              <c:pt idx="20">
                <c:v>-35.332864150307245</c:v>
              </c:pt>
              <c:pt idx="21">
                <c:v>-35.091346445759235</c:v>
              </c:pt>
              <c:pt idx="22">
                <c:v>-34.398964650896268</c:v>
              </c:pt>
              <c:pt idx="23">
                <c:v>-33.617509186107178</c:v>
              </c:pt>
              <c:pt idx="24">
                <c:v>-32.438137915856153</c:v>
              </c:pt>
              <c:pt idx="25">
                <c:v>-32.319802919344397</c:v>
              </c:pt>
              <c:pt idx="26">
                <c:v>-32.917515093852494</c:v>
              </c:pt>
              <c:pt idx="27">
                <c:v>-31.880982113023169</c:v>
              </c:pt>
              <c:pt idx="28">
                <c:v>-31.89606884080569</c:v>
              </c:pt>
              <c:pt idx="29">
                <c:v>-31.42550239302691</c:v>
              </c:pt>
              <c:pt idx="30">
                <c:v>-31.518877852240191</c:v>
              </c:pt>
              <c:pt idx="31">
                <c:v>-31.567629770427573</c:v>
              </c:pt>
              <c:pt idx="32">
                <c:v>-32.763729255753709</c:v>
              </c:pt>
              <c:pt idx="33">
                <c:v>-34.112009146288486</c:v>
              </c:pt>
              <c:pt idx="34">
                <c:v>-35.364570833042244</c:v>
              </c:pt>
              <c:pt idx="35">
                <c:v>-35.359958501913198</c:v>
              </c:pt>
              <c:pt idx="36">
                <c:v>-36.675686956742339</c:v>
              </c:pt>
              <c:pt idx="37">
                <c:v>-36.488285831207278</c:v>
              </c:pt>
              <c:pt idx="38">
                <c:v>-36.772359015261863</c:v>
              </c:pt>
              <c:pt idx="39">
                <c:v>-36.706320474806326</c:v>
              </c:pt>
              <c:pt idx="40">
                <c:v>-38.043660363479766</c:v>
              </c:pt>
              <c:pt idx="41">
                <c:v>-39.100011046585017</c:v>
              </c:pt>
              <c:pt idx="42">
                <c:v>-39.622981826243887</c:v>
              </c:pt>
              <c:pt idx="43">
                <c:v>-39.276058561103554</c:v>
              </c:pt>
              <c:pt idx="44">
                <c:v>-38.796735882899526</c:v>
              </c:pt>
              <c:pt idx="45">
                <c:v>-38.794791088482</c:v>
              </c:pt>
              <c:pt idx="46">
                <c:v>-37.861532612594388</c:v>
              </c:pt>
              <c:pt idx="47">
                <c:v>-37.993692416640855</c:v>
              </c:pt>
              <c:pt idx="48">
                <c:v>-36.222592226184297</c:v>
              </c:pt>
              <c:pt idx="49">
                <c:v>-36.305348711672295</c:v>
              </c:pt>
              <c:pt idx="50">
                <c:v>-34.409651108166756</c:v>
              </c:pt>
              <c:pt idx="51">
                <c:v>-34.166742093928278</c:v>
              </c:pt>
              <c:pt idx="52">
                <c:v>-32.34127436468129</c:v>
              </c:pt>
              <c:pt idx="53">
                <c:v>-32.133318707206953</c:v>
              </c:pt>
              <c:pt idx="54">
                <c:v>-32.125222515026387</c:v>
              </c:pt>
              <c:pt idx="55">
                <c:v>-30.972475486234643</c:v>
              </c:pt>
              <c:pt idx="56">
                <c:v>-29.867710546516403</c:v>
              </c:pt>
              <c:pt idx="57">
                <c:v>-29.082165828116846</c:v>
              </c:pt>
              <c:pt idx="58">
                <c:v>-31.55750894273649</c:v>
              </c:pt>
              <c:pt idx="59">
                <c:v>-32.122392161196338</c:v>
              </c:pt>
              <c:pt idx="60">
                <c:v>-31.764828333686854</c:v>
              </c:pt>
              <c:pt idx="61">
                <c:v>-29.721466349234163</c:v>
              </c:pt>
              <c:pt idx="62">
                <c:v>-28.292843262465599</c:v>
              </c:pt>
              <c:pt idx="63">
                <c:v>-27.431364578919229</c:v>
              </c:pt>
              <c:pt idx="64">
                <c:v>-27.227744455293116</c:v>
              </c:pt>
              <c:pt idx="65">
                <c:v>-28.130279812650361</c:v>
              </c:pt>
              <c:pt idx="66">
                <c:v>-29.261334470415989</c:v>
              </c:pt>
              <c:pt idx="67">
                <c:v>-30.659417389793326</c:v>
              </c:pt>
              <c:pt idx="68">
                <c:v>-31.683597048081413</c:v>
              </c:pt>
              <c:pt idx="69">
                <c:v>-32.502840186549811</c:v>
              </c:pt>
              <c:pt idx="70">
                <c:v>-34.055495815686314</c:v>
              </c:pt>
              <c:pt idx="71">
                <c:v>-35.764896792210003</c:v>
              </c:pt>
              <c:pt idx="72">
                <c:v>-37.329452657235976</c:v>
              </c:pt>
              <c:pt idx="73">
                <c:v>-37.692159223292379</c:v>
              </c:pt>
              <c:pt idx="74">
                <c:v>-38.529240263682105</c:v>
              </c:pt>
              <c:pt idx="75">
                <c:v>-39.81348412744385</c:v>
              </c:pt>
              <c:pt idx="76">
                <c:v>-37.876893620005937</c:v>
              </c:pt>
              <c:pt idx="77">
                <c:v>-35.214838461643787</c:v>
              </c:pt>
              <c:pt idx="78">
                <c:v>-33.567598105397494</c:v>
              </c:pt>
              <c:pt idx="79">
                <c:v>-33.321022378214124</c:v>
              </c:pt>
              <c:pt idx="80">
                <c:v>-34.758594459255974</c:v>
              </c:pt>
              <c:pt idx="81">
                <c:v>-34.115706728821309</c:v>
              </c:pt>
              <c:pt idx="82">
                <c:v>-35.360450919103911</c:v>
              </c:pt>
              <c:pt idx="83">
                <c:v>-35.581431594090994</c:v>
              </c:pt>
              <c:pt idx="84">
                <c:v>-37.509849302433295</c:v>
              </c:pt>
              <c:pt idx="85">
                <c:v>-38.629347325991411</c:v>
              </c:pt>
              <c:pt idx="86">
                <c:v>-40.194725875609763</c:v>
              </c:pt>
              <c:pt idx="87">
                <c:v>-40.902876051398394</c:v>
              </c:pt>
              <c:pt idx="88">
                <c:v>-42.046383845791098</c:v>
              </c:pt>
              <c:pt idx="89">
                <c:v>-41.632107661132999</c:v>
              </c:pt>
              <c:pt idx="90">
                <c:v>-40.495279682263245</c:v>
              </c:pt>
              <c:pt idx="91">
                <c:v>-40.795254475627196</c:v>
              </c:pt>
              <c:pt idx="92">
                <c:v>-41.095385085254861</c:v>
              </c:pt>
              <c:pt idx="93">
                <c:v>-43.481383457894232</c:v>
              </c:pt>
              <c:pt idx="94">
                <c:v>-44.200970701190251</c:v>
              </c:pt>
              <c:pt idx="95">
                <c:v>-45.733717179422811</c:v>
              </c:pt>
              <c:pt idx="96">
                <c:v>-46.365055290433482</c:v>
              </c:pt>
              <c:pt idx="97">
                <c:v>-47.997557960680055</c:v>
              </c:pt>
              <c:pt idx="98">
                <c:v>-49.646754680984081</c:v>
              </c:pt>
              <c:pt idx="99">
                <c:v>-51.303895962850355</c:v>
              </c:pt>
              <c:pt idx="100">
                <c:v>-52.889525601022164</c:v>
              </c:pt>
              <c:pt idx="101">
                <c:v>-54.690531747906618</c:v>
              </c:pt>
              <c:pt idx="102">
                <c:v>-55.609038100655312</c:v>
              </c:pt>
              <c:pt idx="103">
                <c:v>-57.317654049092177</c:v>
              </c:pt>
              <c:pt idx="104">
                <c:v>-59.330339704321382</c:v>
              </c:pt>
              <c:pt idx="105">
                <c:v>-61.925573772083212</c:v>
              </c:pt>
              <c:pt idx="106">
                <c:v>-64.173524136989556</c:v>
              </c:pt>
              <c:pt idx="107">
                <c:v>-65.252082537448189</c:v>
              </c:pt>
              <c:pt idx="108">
                <c:v>-66.64388003832758</c:v>
              </c:pt>
              <c:pt idx="109">
                <c:v>-67.481237051483419</c:v>
              </c:pt>
              <c:pt idx="110">
                <c:v>-68.785962185958411</c:v>
              </c:pt>
              <c:pt idx="111">
                <c:v>-69.747204413306036</c:v>
              </c:pt>
              <c:pt idx="112">
                <c:v>-70.940735180527454</c:v>
              </c:pt>
              <c:pt idx="113">
                <c:v>-71.510769909294197</c:v>
              </c:pt>
              <c:pt idx="114">
                <c:v>-71.791990251844794</c:v>
              </c:pt>
              <c:pt idx="115">
                <c:v>-70.266535001148696</c:v>
              </c:pt>
              <c:pt idx="116">
                <c:v>-70.5</c:v>
              </c:pt>
              <c:pt idx="117">
                <c:v>-71.3</c:v>
              </c:pt>
              <c:pt idx="118">
                <c:v>-72.2</c:v>
              </c:pt>
              <c:pt idx="119">
                <c:v>-70.7</c:v>
              </c:pt>
              <c:pt idx="120">
                <c:v>-68.8</c:v>
              </c:pt>
              <c:pt idx="121">
                <c:v>-66.7</c:v>
              </c:pt>
              <c:pt idx="122">
                <c:v>-65.7</c:v>
              </c:pt>
              <c:pt idx="123">
                <c:v>-64.099999999999994</c:v>
              </c:pt>
              <c:pt idx="124">
                <c:v>-63.7</c:v>
              </c:pt>
              <c:pt idx="125">
                <c:v>-62.2</c:v>
              </c:pt>
            </c:numLit>
          </c:val>
        </c:ser>
        <c:ser>
          <c:idx val="2"/>
          <c:order val="2"/>
          <c:tx>
            <c:v>#REF!</c:v>
          </c:tx>
          <c:spPr>
            <a:ln w="38100">
              <a:solidFill>
                <a:schemeClr val="accent2"/>
              </a:solidFill>
              <a:prstDash val="solid"/>
            </a:ln>
          </c:spPr>
          <c:marker>
            <c:symbol val="none"/>
          </c:marker>
          <c:dLbls>
            <c:dLbl>
              <c:idx val="21"/>
              <c:layout>
                <c:manualLayout>
                  <c:x val="0.1725522562691712"/>
                  <c:y val="0.10779420353871742"/>
                </c:manualLayout>
              </c:layout>
              <c:tx>
                <c:rich>
                  <a:bodyPr/>
                  <a:lstStyle/>
                  <a:p>
                    <a:pPr>
                      <a:defRPr sz="700" b="1" i="0" u="none" strike="noStrike" baseline="0">
                        <a:solidFill>
                          <a:schemeClr val="accent6"/>
                        </a:solidFill>
                        <a:latin typeface="Arial"/>
                        <a:ea typeface="Arial"/>
                        <a:cs typeface="Arial"/>
                      </a:defRPr>
                    </a:pPr>
                    <a:r>
                      <a:rPr lang="pt-PT" baseline="0">
                        <a:solidFill>
                          <a:schemeClr val="accent6"/>
                        </a:solidFill>
                      </a:rPr>
                      <a:t>c</a:t>
                    </a:r>
                    <a:r>
                      <a:rPr lang="pt-PT"/>
                      <a:t>omércio </a:t>
                    </a:r>
                  </a:p>
                </c:rich>
              </c:tx>
              <c:spPr>
                <a:noFill/>
                <a:ln w="25400">
                  <a:noFill/>
                </a:ln>
              </c:spPr>
              <c:dLblPos val="r"/>
            </c:dLbl>
            <c:delete val="1"/>
            <c:txPr>
              <a:bodyPr/>
              <a:lstStyle/>
              <a:p>
                <a:pPr>
                  <a:defRPr baseline="0">
                    <a:solidFill>
                      <a:schemeClr val="accent6"/>
                    </a:solidFill>
                  </a:defRPr>
                </a:pPr>
                <a:endParaRPr lang="pt-PT"/>
              </a:p>
            </c:txPr>
          </c:dLbls>
          <c:cat>
            <c:strLit>
              <c:ptCount val="126"/>
              <c:pt idx="0">
                <c:v>jan.03</c:v>
              </c:pt>
              <c:pt idx="6">
                <c:v>jul.03</c:v>
              </c:pt>
              <c:pt idx="12">
                <c:v>jan.04</c:v>
              </c:pt>
              <c:pt idx="18">
                <c:v>jul.04</c:v>
              </c:pt>
              <c:pt idx="24">
                <c:v>jan.05</c:v>
              </c:pt>
              <c:pt idx="30">
                <c:v>jul.05</c:v>
              </c:pt>
              <c:pt idx="36">
                <c:v>jan.06</c:v>
              </c:pt>
              <c:pt idx="42">
                <c:v>jul.06</c:v>
              </c:pt>
              <c:pt idx="48">
                <c:v>jan.07</c:v>
              </c:pt>
              <c:pt idx="54">
                <c:v>jul.07</c:v>
              </c:pt>
              <c:pt idx="60">
                <c:v>jan.08</c:v>
              </c:pt>
              <c:pt idx="66">
                <c:v>jul.08</c:v>
              </c:pt>
              <c:pt idx="72">
                <c:v>jan.09</c:v>
              </c:pt>
              <c:pt idx="78">
                <c:v>jul.09</c:v>
              </c:pt>
              <c:pt idx="84">
                <c:v>jan.10</c:v>
              </c:pt>
              <c:pt idx="90">
                <c:v>jul.10</c:v>
              </c:pt>
              <c:pt idx="96">
                <c:v>jan.11</c:v>
              </c:pt>
              <c:pt idx="102">
                <c:v>jul.11</c:v>
              </c:pt>
              <c:pt idx="108">
                <c:v>jan.12</c:v>
              </c:pt>
              <c:pt idx="114">
                <c:v>jul.12</c:v>
              </c:pt>
              <c:pt idx="120">
                <c:v>jan. 13</c:v>
              </c:pt>
            </c:strLit>
          </c:cat>
          <c:val>
            <c:numLit>
              <c:formatCode>General</c:formatCode>
              <c:ptCount val="126"/>
              <c:pt idx="0">
                <c:v>-12.772025085900728</c:v>
              </c:pt>
              <c:pt idx="1">
                <c:v>-11.473536985189707</c:v>
              </c:pt>
              <c:pt idx="2">
                <c:v>-11.92712789893516</c:v>
              </c:pt>
              <c:pt idx="3">
                <c:v>-12.027987002630292</c:v>
              </c:pt>
              <c:pt idx="4">
                <c:v>-13.176812463173901</c:v>
              </c:pt>
              <c:pt idx="5">
                <c:v>-12.805998685211692</c:v>
              </c:pt>
              <c:pt idx="6">
                <c:v>-12.233613099293935</c:v>
              </c:pt>
              <c:pt idx="7">
                <c:v>-9.6081323584560643</c:v>
              </c:pt>
              <c:pt idx="8">
                <c:v>-7.4784672068403424</c:v>
              </c:pt>
              <c:pt idx="9">
                <c:v>-5.5535070623599276</c:v>
              </c:pt>
              <c:pt idx="10">
                <c:v>-4.8557218683208365</c:v>
              </c:pt>
              <c:pt idx="11">
                <c:v>-4.4228266963961858</c:v>
              </c:pt>
              <c:pt idx="12">
                <c:v>-4.1751027541583516</c:v>
              </c:pt>
              <c:pt idx="13">
                <c:v>-5.5768392078865743</c:v>
              </c:pt>
              <c:pt idx="14">
                <c:v>-7.4262064970940314</c:v>
              </c:pt>
              <c:pt idx="15">
                <c:v>-8.2239839704336699</c:v>
              </c:pt>
              <c:pt idx="16">
                <c:v>-5.0139265497063255</c:v>
              </c:pt>
              <c:pt idx="17">
                <c:v>-2.4342403463278397</c:v>
              </c:pt>
              <c:pt idx="18">
                <c:v>-0.10744875065121064</c:v>
              </c:pt>
              <c:pt idx="19">
                <c:v>-1.2677573826882929</c:v>
              </c:pt>
              <c:pt idx="20">
                <c:v>-1.3181655965583969</c:v>
              </c:pt>
              <c:pt idx="21">
                <c:v>-2.7765164653534726</c:v>
              </c:pt>
              <c:pt idx="22">
                <c:v>-3.6637389675686212</c:v>
              </c:pt>
              <c:pt idx="23">
                <c:v>-4.2372422426464702</c:v>
              </c:pt>
              <c:pt idx="24">
                <c:v>-4.6152013892606734</c:v>
              </c:pt>
              <c:pt idx="25">
                <c:v>-5.0867582902005424</c:v>
              </c:pt>
              <c:pt idx="26">
                <c:v>-4.9629165170729621</c:v>
              </c:pt>
              <c:pt idx="27">
                <c:v>-5.5452569010455468</c:v>
              </c:pt>
              <c:pt idx="28">
                <c:v>-5.1521523218328795</c:v>
              </c:pt>
              <c:pt idx="29">
                <c:v>-6.3255408694333255</c:v>
              </c:pt>
              <c:pt idx="30">
                <c:v>-7.5501454130222054</c:v>
              </c:pt>
              <c:pt idx="31">
                <c:v>-9.6888631906319933</c:v>
              </c:pt>
              <c:pt idx="32">
                <c:v>-10.628540015044354</c:v>
              </c:pt>
              <c:pt idx="33">
                <c:v>-11.281020438262548</c:v>
              </c:pt>
              <c:pt idx="34">
                <c:v>-11.146038279140782</c:v>
              </c:pt>
              <c:pt idx="35">
                <c:v>-8.7556299043338672</c:v>
              </c:pt>
              <c:pt idx="36">
                <c:v>-6.6536131955834188</c:v>
              </c:pt>
              <c:pt idx="37">
                <c:v>-5.1352363130188543</c:v>
              </c:pt>
              <c:pt idx="38">
                <c:v>-7.6613526716122244</c:v>
              </c:pt>
              <c:pt idx="39">
                <c:v>-7.6012629794287294</c:v>
              </c:pt>
              <c:pt idx="40">
                <c:v>-9.2597857628087468</c:v>
              </c:pt>
              <c:pt idx="41">
                <c:v>-7.2162561018088534</c:v>
              </c:pt>
              <c:pt idx="42">
                <c:v>-7.2284035565916547</c:v>
              </c:pt>
              <c:pt idx="43">
                <c:v>-6.4669836670216254</c:v>
              </c:pt>
              <c:pt idx="44">
                <c:v>-6.1927663052750095</c:v>
              </c:pt>
              <c:pt idx="45">
                <c:v>-4.2593326941106984</c:v>
              </c:pt>
              <c:pt idx="46">
                <c:v>-2.8544422230276121</c:v>
              </c:pt>
              <c:pt idx="47">
                <c:v>-2.9922159512163584</c:v>
              </c:pt>
              <c:pt idx="48">
                <c:v>-4.3284326349785447</c:v>
              </c:pt>
              <c:pt idx="49">
                <c:v>-3.7428347181721047</c:v>
              </c:pt>
              <c:pt idx="50">
                <c:v>-3.7296802634455495</c:v>
              </c:pt>
              <c:pt idx="51">
                <c:v>-3.5463494038857122</c:v>
              </c:pt>
              <c:pt idx="52">
                <c:v>-3.418191747544522</c:v>
              </c:pt>
              <c:pt idx="53">
                <c:v>-2.5105689429498868</c:v>
              </c:pt>
              <c:pt idx="54">
                <c:v>-2.6917634674148307</c:v>
              </c:pt>
              <c:pt idx="55">
                <c:v>-3.1895372725682822</c:v>
              </c:pt>
              <c:pt idx="56">
                <c:v>-4.0646850556108856</c:v>
              </c:pt>
              <c:pt idx="57">
                <c:v>-3.9112706807054107</c:v>
              </c:pt>
              <c:pt idx="58">
                <c:v>-3.4615571730901777</c:v>
              </c:pt>
              <c:pt idx="59">
                <c:v>-2.5537927190758025</c:v>
              </c:pt>
              <c:pt idx="60">
                <c:v>-1.9882569884243981</c:v>
              </c:pt>
              <c:pt idx="61">
                <c:v>-1.9816824226698517</c:v>
              </c:pt>
              <c:pt idx="62">
                <c:v>-1.8602003803665021</c:v>
              </c:pt>
              <c:pt idx="63">
                <c:v>-2.8388906333918529</c:v>
              </c:pt>
              <c:pt idx="64">
                <c:v>-4.2143849471048656</c:v>
              </c:pt>
              <c:pt idx="65">
                <c:v>-7.4531063005227773</c:v>
              </c:pt>
              <c:pt idx="66">
                <c:v>-9.7720228863810785</c:v>
              </c:pt>
              <c:pt idx="67">
                <c:v>-11.10209249407175</c:v>
              </c:pt>
              <c:pt idx="68">
                <c:v>-11.422916543034274</c:v>
              </c:pt>
              <c:pt idx="69">
                <c:v>-12.610291829116798</c:v>
              </c:pt>
              <c:pt idx="70">
                <c:v>-14.783340986288385</c:v>
              </c:pt>
              <c:pt idx="71">
                <c:v>-17.371156531586077</c:v>
              </c:pt>
              <c:pt idx="72">
                <c:v>-17.980827643730155</c:v>
              </c:pt>
              <c:pt idx="73">
                <c:v>-19.848734283750979</c:v>
              </c:pt>
              <c:pt idx="74">
                <c:v>-20.255997456413848</c:v>
              </c:pt>
              <c:pt idx="75">
                <c:v>-21.397563267025607</c:v>
              </c:pt>
              <c:pt idx="76">
                <c:v>-19.972490944408186</c:v>
              </c:pt>
              <c:pt idx="77">
                <c:v>-17.765585380751638</c:v>
              </c:pt>
              <c:pt idx="78">
                <c:v>-14.727406627869676</c:v>
              </c:pt>
              <c:pt idx="79">
                <c:v>-12.248274955842048</c:v>
              </c:pt>
              <c:pt idx="80">
                <c:v>-9.7452278461582686</c:v>
              </c:pt>
              <c:pt idx="81">
                <c:v>-7.7644091930062364</c:v>
              </c:pt>
              <c:pt idx="82">
                <c:v>-6.5416802652848824</c:v>
              </c:pt>
              <c:pt idx="83">
                <c:v>-5.9759821055851434</c:v>
              </c:pt>
              <c:pt idx="84">
                <c:v>-5.8778345103817449</c:v>
              </c:pt>
              <c:pt idx="85">
                <c:v>-4.5321497132354809</c:v>
              </c:pt>
              <c:pt idx="86">
                <c:v>-3.8727868127028571</c:v>
              </c:pt>
              <c:pt idx="87">
                <c:v>-2.5758030531255587</c:v>
              </c:pt>
              <c:pt idx="88">
                <c:v>-2.4392802471594872</c:v>
              </c:pt>
              <c:pt idx="89">
                <c:v>-2.4628612684713298</c:v>
              </c:pt>
              <c:pt idx="90">
                <c:v>-3.2793063566788665</c:v>
              </c:pt>
              <c:pt idx="91">
                <c:v>-3.9821931006343712</c:v>
              </c:pt>
              <c:pt idx="92">
                <c:v>-5.4319820553316509</c:v>
              </c:pt>
              <c:pt idx="93">
                <c:v>-7.0535143246388285</c:v>
              </c:pt>
              <c:pt idx="94">
                <c:v>-7.7528444323172465</c:v>
              </c:pt>
              <c:pt idx="95">
                <c:v>-8.1304751995852786</c:v>
              </c:pt>
              <c:pt idx="96">
                <c:v>-7.1647782439239345</c:v>
              </c:pt>
              <c:pt idx="97">
                <c:v>-7.4701143574194582</c:v>
              </c:pt>
              <c:pt idx="98">
                <c:v>-8.335493086346295</c:v>
              </c:pt>
              <c:pt idx="99">
                <c:v>-11.827072803808109</c:v>
              </c:pt>
              <c:pt idx="100">
                <c:v>-14.697203475879945</c:v>
              </c:pt>
              <c:pt idx="101">
                <c:v>-16.553785475818731</c:v>
              </c:pt>
              <c:pt idx="102">
                <c:v>-17.786734300271124</c:v>
              </c:pt>
              <c:pt idx="103">
                <c:v>-18.345899292163171</c:v>
              </c:pt>
              <c:pt idx="104">
                <c:v>-19.242604406040087</c:v>
              </c:pt>
              <c:pt idx="105">
                <c:v>-19.680308840750627</c:v>
              </c:pt>
              <c:pt idx="106">
                <c:v>-21.291731059131589</c:v>
              </c:pt>
              <c:pt idx="107">
                <c:v>-22.439186330026587</c:v>
              </c:pt>
              <c:pt idx="108">
                <c:v>-22.279047526042532</c:v>
              </c:pt>
              <c:pt idx="109">
                <c:v>-21.222830947465589</c:v>
              </c:pt>
              <c:pt idx="110">
                <c:v>-19.897415134468698</c:v>
              </c:pt>
              <c:pt idx="111">
                <c:v>-19.296838986973196</c:v>
              </c:pt>
              <c:pt idx="112">
                <c:v>-19.837130795921439</c:v>
              </c:pt>
              <c:pt idx="113">
                <c:v>-19.940898935164412</c:v>
              </c:pt>
              <c:pt idx="114">
                <c:v>-19.8</c:v>
              </c:pt>
              <c:pt idx="115">
                <c:v>-19.600000000000001</c:v>
              </c:pt>
              <c:pt idx="116">
                <c:v>-20.5</c:v>
              </c:pt>
              <c:pt idx="117">
                <c:v>-21.8</c:v>
              </c:pt>
              <c:pt idx="118">
                <c:v>-20.7</c:v>
              </c:pt>
              <c:pt idx="119">
                <c:v>-19.899999999999999</c:v>
              </c:pt>
              <c:pt idx="120">
                <c:v>-19</c:v>
              </c:pt>
              <c:pt idx="121">
                <c:v>-18.5</c:v>
              </c:pt>
              <c:pt idx="122">
                <c:v>-16.7</c:v>
              </c:pt>
              <c:pt idx="123">
                <c:v>-15.3</c:v>
              </c:pt>
              <c:pt idx="124">
                <c:v>-14.2</c:v>
              </c:pt>
              <c:pt idx="125">
                <c:v>-13.8</c:v>
              </c:pt>
            </c:numLit>
          </c:val>
        </c:ser>
        <c:ser>
          <c:idx val="3"/>
          <c:order val="3"/>
          <c:tx>
            <c:v>#REF!</c:v>
          </c:tx>
          <c:spPr>
            <a:ln w="25400">
              <a:solidFill>
                <a:srgbClr val="333333"/>
              </a:solidFill>
              <a:prstDash val="solid"/>
            </a:ln>
          </c:spPr>
          <c:marker>
            <c:symbol val="none"/>
          </c:marker>
          <c:dLbls>
            <c:dLbl>
              <c:idx val="20"/>
              <c:layout>
                <c:manualLayout>
                  <c:x val="-0.1047566644530918"/>
                  <c:y val="-8.3758643072847194E-2"/>
                </c:manualLayout>
              </c:layout>
              <c:tx>
                <c:rich>
                  <a:bodyPr/>
                  <a:lstStyle/>
                  <a:p>
                    <a:pPr>
                      <a:defRPr sz="800" b="0" i="0" u="none" strike="noStrike" baseline="0">
                        <a:solidFill>
                          <a:srgbClr val="000000"/>
                        </a:solidFill>
                        <a:latin typeface="Arial"/>
                        <a:ea typeface="Arial"/>
                        <a:cs typeface="Arial"/>
                      </a:defRPr>
                    </a:pPr>
                    <a:r>
                      <a:rPr lang="pt-PT" sz="700" b="1" i="0" u="none" strike="noStrike" baseline="0">
                        <a:solidFill>
                          <a:srgbClr val="000000"/>
                        </a:solidFill>
                        <a:latin typeface="Arial"/>
                        <a:cs typeface="Arial"/>
                      </a:rPr>
                      <a:t>serviços</a:t>
                    </a:r>
                    <a:r>
                      <a:rPr lang="pt-PT" sz="800" b="1" i="0" u="none" strike="noStrike" baseline="0">
                        <a:solidFill>
                          <a:srgbClr val="000000"/>
                        </a:solidFill>
                        <a:latin typeface="Arial"/>
                        <a:cs typeface="Arial"/>
                      </a:rPr>
                      <a:t> </a:t>
                    </a:r>
                    <a:r>
                      <a:rPr lang="pt-PT" sz="600" b="0" i="0" u="none" strike="noStrike" baseline="30000">
                        <a:solidFill>
                          <a:srgbClr val="000000"/>
                        </a:solidFill>
                        <a:latin typeface="Arial"/>
                        <a:cs typeface="Arial"/>
                      </a:rPr>
                      <a:t>(2)</a:t>
                    </a:r>
                  </a:p>
                </c:rich>
              </c:tx>
              <c:spPr>
                <a:noFill/>
                <a:ln w="25400">
                  <a:noFill/>
                </a:ln>
              </c:spPr>
              <c:dLblPos val="r"/>
            </c:dLbl>
            <c:delete val="1"/>
          </c:dLbls>
          <c:cat>
            <c:strLit>
              <c:ptCount val="126"/>
              <c:pt idx="0">
                <c:v>jan.03</c:v>
              </c:pt>
              <c:pt idx="6">
                <c:v>jul.03</c:v>
              </c:pt>
              <c:pt idx="12">
                <c:v>jan.04</c:v>
              </c:pt>
              <c:pt idx="18">
                <c:v>jul.04</c:v>
              </c:pt>
              <c:pt idx="24">
                <c:v>jan.05</c:v>
              </c:pt>
              <c:pt idx="30">
                <c:v>jul.05</c:v>
              </c:pt>
              <c:pt idx="36">
                <c:v>jan.06</c:v>
              </c:pt>
              <c:pt idx="42">
                <c:v>jul.06</c:v>
              </c:pt>
              <c:pt idx="48">
                <c:v>jan.07</c:v>
              </c:pt>
              <c:pt idx="54">
                <c:v>jul.07</c:v>
              </c:pt>
              <c:pt idx="60">
                <c:v>jan.08</c:v>
              </c:pt>
              <c:pt idx="66">
                <c:v>jul.08</c:v>
              </c:pt>
              <c:pt idx="72">
                <c:v>jan.09</c:v>
              </c:pt>
              <c:pt idx="78">
                <c:v>jul.09</c:v>
              </c:pt>
              <c:pt idx="84">
                <c:v>jan.10</c:v>
              </c:pt>
              <c:pt idx="90">
                <c:v>jul.10</c:v>
              </c:pt>
              <c:pt idx="96">
                <c:v>jan.11</c:v>
              </c:pt>
              <c:pt idx="102">
                <c:v>jul.11</c:v>
              </c:pt>
              <c:pt idx="108">
                <c:v>jan.12</c:v>
              </c:pt>
              <c:pt idx="114">
                <c:v>jul.12</c:v>
              </c:pt>
              <c:pt idx="120">
                <c:v>jan. 13</c:v>
              </c:pt>
            </c:strLit>
          </c:cat>
          <c:val>
            <c:numLit>
              <c:formatCode>General</c:formatCode>
              <c:ptCount val="126"/>
              <c:pt idx="0">
                <c:v>-6.4383647908337283</c:v>
              </c:pt>
              <c:pt idx="1">
                <c:v>-5.480506101084992</c:v>
              </c:pt>
              <c:pt idx="2">
                <c:v>-10.08476719056508</c:v>
              </c:pt>
              <c:pt idx="3">
                <c:v>-13.783292672810928</c:v>
              </c:pt>
              <c:pt idx="4">
                <c:v>-17.302682451379489</c:v>
              </c:pt>
              <c:pt idx="5">
                <c:v>-16.017461644844634</c:v>
              </c:pt>
              <c:pt idx="6">
                <c:v>-14.847079819664344</c:v>
              </c:pt>
              <c:pt idx="7">
                <c:v>-11.128894549799325</c:v>
              </c:pt>
              <c:pt idx="8">
                <c:v>-13.084543938707094</c:v>
              </c:pt>
              <c:pt idx="9">
                <c:v>-10.778003721152592</c:v>
              </c:pt>
              <c:pt idx="10">
                <c:v>-10.20993988357062</c:v>
              </c:pt>
              <c:pt idx="11">
                <c:v>-6.1303514922063433</c:v>
              </c:pt>
              <c:pt idx="12">
                <c:v>-6.673683357147806</c:v>
              </c:pt>
              <c:pt idx="13">
                <c:v>-6.4092576647904824</c:v>
              </c:pt>
              <c:pt idx="14">
                <c:v>-3.4413683754012867</c:v>
              </c:pt>
              <c:pt idx="15">
                <c:v>2.0194816249060827</c:v>
              </c:pt>
              <c:pt idx="16">
                <c:v>5.4975204972180336</c:v>
              </c:pt>
              <c:pt idx="17">
                <c:v>5.0385095501768395</c:v>
              </c:pt>
              <c:pt idx="18">
                <c:v>1.9779591205401581</c:v>
              </c:pt>
              <c:pt idx="19">
                <c:v>1.7898963134905137</c:v>
              </c:pt>
              <c:pt idx="20">
                <c:v>0.60417444323914893</c:v>
              </c:pt>
              <c:pt idx="21">
                <c:v>-0.92039967907535825</c:v>
              </c:pt>
              <c:pt idx="22">
                <c:v>-2.3538007788118986</c:v>
              </c:pt>
              <c:pt idx="23">
                <c:v>-3.1909090950389962</c:v>
              </c:pt>
              <c:pt idx="24">
                <c:v>-3.8212679138493137</c:v>
              </c:pt>
              <c:pt idx="25">
                <c:v>-4.0633673777468697</c:v>
              </c:pt>
              <c:pt idx="26">
                <c:v>-4.5952187170367145</c:v>
              </c:pt>
              <c:pt idx="27">
                <c:v>-5.5476786301902878</c:v>
              </c:pt>
              <c:pt idx="28">
                <c:v>-6.7650778976610626</c:v>
              </c:pt>
              <c:pt idx="29">
                <c:v>-6.7635781089866072</c:v>
              </c:pt>
              <c:pt idx="30">
                <c:v>-7.1370665457816189</c:v>
              </c:pt>
              <c:pt idx="31">
                <c:v>-6.8032382289133784</c:v>
              </c:pt>
              <c:pt idx="32">
                <c:v>-6.6860661891924424</c:v>
              </c:pt>
              <c:pt idx="33">
                <c:v>-6.099741343919387</c:v>
              </c:pt>
              <c:pt idx="34">
                <c:v>-8.3352655792098727</c:v>
              </c:pt>
              <c:pt idx="35">
                <c:v>-6.2527883822671964</c:v>
              </c:pt>
              <c:pt idx="36">
                <c:v>-6.1153393850810094</c:v>
              </c:pt>
              <c:pt idx="37">
                <c:v>-4.1947156679025532</c:v>
              </c:pt>
              <c:pt idx="38">
                <c:v>-6.0562240965652441</c:v>
              </c:pt>
              <c:pt idx="39">
                <c:v>-4.970083961977446</c:v>
              </c:pt>
              <c:pt idx="40">
                <c:v>-4.7419821449697421</c:v>
              </c:pt>
              <c:pt idx="41">
                <c:v>2.1852684598595977</c:v>
              </c:pt>
              <c:pt idx="42">
                <c:v>3.5389171924385239</c:v>
              </c:pt>
              <c:pt idx="43">
                <c:v>2.3107530468307047</c:v>
              </c:pt>
              <c:pt idx="44">
                <c:v>-2.6878603135125001</c:v>
              </c:pt>
              <c:pt idx="45">
                <c:v>-1.2170526132559578</c:v>
              </c:pt>
              <c:pt idx="46">
                <c:v>0.82466890194501519</c:v>
              </c:pt>
              <c:pt idx="47">
                <c:v>1.1771487787405133</c:v>
              </c:pt>
              <c:pt idx="48">
                <c:v>-0.67797816110687925</c:v>
              </c:pt>
              <c:pt idx="49">
                <c:v>0.35382070375462427</c:v>
              </c:pt>
              <c:pt idx="50">
                <c:v>1.0725087850587369</c:v>
              </c:pt>
              <c:pt idx="51">
                <c:v>3.6565492354175149</c:v>
              </c:pt>
              <c:pt idx="52">
                <c:v>4.2096807516118524</c:v>
              </c:pt>
              <c:pt idx="53">
                <c:v>4.1373421773720702</c:v>
              </c:pt>
              <c:pt idx="54">
                <c:v>2.7625587079813236</c:v>
              </c:pt>
              <c:pt idx="55">
                <c:v>2.9956946570259602</c:v>
              </c:pt>
              <c:pt idx="56">
                <c:v>3.8315865433569312</c:v>
              </c:pt>
              <c:pt idx="57">
                <c:v>4.0088584695386871</c:v>
              </c:pt>
              <c:pt idx="58">
                <c:v>5.135818993100159</c:v>
              </c:pt>
              <c:pt idx="59">
                <c:v>4.825321140800785</c:v>
              </c:pt>
              <c:pt idx="60">
                <c:v>6.1083496888719528</c:v>
              </c:pt>
              <c:pt idx="61">
                <c:v>5.0367444715181104</c:v>
              </c:pt>
              <c:pt idx="62">
                <c:v>5.309823865855404</c:v>
              </c:pt>
              <c:pt idx="63">
                <c:v>6.2046149861571855</c:v>
              </c:pt>
              <c:pt idx="64">
                <c:v>5.930243418163994</c:v>
              </c:pt>
              <c:pt idx="65">
                <c:v>4.1134130826007018</c:v>
              </c:pt>
              <c:pt idx="66">
                <c:v>0.44122581803771926</c:v>
              </c:pt>
              <c:pt idx="67">
                <c:v>-2.9673807706422699</c:v>
              </c:pt>
              <c:pt idx="68">
                <c:v>-5.7057167608397208</c:v>
              </c:pt>
              <c:pt idx="69">
                <c:v>-9.0673568401603717</c:v>
              </c:pt>
              <c:pt idx="70">
                <c:v>-10.39759790611085</c:v>
              </c:pt>
              <c:pt idx="71">
                <c:v>-10.318062357076135</c:v>
              </c:pt>
              <c:pt idx="72">
                <c:v>-12.878358347103253</c:v>
              </c:pt>
              <c:pt idx="73">
                <c:v>-18.286819788510229</c:v>
              </c:pt>
              <c:pt idx="74">
                <c:v>-23.527112075894085</c:v>
              </c:pt>
              <c:pt idx="75">
                <c:v>-25.23635281689759</c:v>
              </c:pt>
              <c:pt idx="76">
                <c:v>-24.334218754508235</c:v>
              </c:pt>
              <c:pt idx="77">
                <c:v>-23.071651073604031</c:v>
              </c:pt>
              <c:pt idx="78">
                <c:v>-20.014685770507139</c:v>
              </c:pt>
              <c:pt idx="79">
                <c:v>-15.117619547189706</c:v>
              </c:pt>
              <c:pt idx="80">
                <c:v>-12.381774388959926</c:v>
              </c:pt>
              <c:pt idx="81">
                <c:v>-10.322786585736557</c:v>
              </c:pt>
              <c:pt idx="82">
                <c:v>-10.442753342643131</c:v>
              </c:pt>
              <c:pt idx="83">
                <c:v>-9.4458963827450066</c:v>
              </c:pt>
              <c:pt idx="84">
                <c:v>-7.8712579308542834</c:v>
              </c:pt>
              <c:pt idx="85">
                <c:v>-7.7489918901534978</c:v>
              </c:pt>
              <c:pt idx="86">
                <c:v>-6.6706909539994905</c:v>
              </c:pt>
              <c:pt idx="87">
                <c:v>-7.5334548257370306</c:v>
              </c:pt>
              <c:pt idx="88">
                <c:v>-7.3207910472231772</c:v>
              </c:pt>
              <c:pt idx="89">
                <c:v>-8.8549317891261534</c:v>
              </c:pt>
              <c:pt idx="90">
                <c:v>-8.6433122584626521</c:v>
              </c:pt>
              <c:pt idx="91">
                <c:v>-10.241553107886908</c:v>
              </c:pt>
              <c:pt idx="92">
                <c:v>-9.8067145978988748</c:v>
              </c:pt>
              <c:pt idx="93">
                <c:v>-10.598123080127968</c:v>
              </c:pt>
              <c:pt idx="94">
                <c:v>-9.456081703812103</c:v>
              </c:pt>
              <c:pt idx="95">
                <c:v>-9.9510023642193968</c:v>
              </c:pt>
              <c:pt idx="96">
                <c:v>-11.127975324781398</c:v>
              </c:pt>
              <c:pt idx="97">
                <c:v>-10.639508876260434</c:v>
              </c:pt>
              <c:pt idx="98">
                <c:v>-11.634147056034513</c:v>
              </c:pt>
              <c:pt idx="99">
                <c:v>-12.111109055730513</c:v>
              </c:pt>
              <c:pt idx="100">
                <c:v>-14.402981727481</c:v>
              </c:pt>
              <c:pt idx="101">
                <c:v>-14.705950265964384</c:v>
              </c:pt>
              <c:pt idx="102">
                <c:v>-16.838343383633799</c:v>
              </c:pt>
              <c:pt idx="103">
                <c:v>-19.195122961561069</c:v>
              </c:pt>
              <c:pt idx="104">
                <c:v>-22.496038476542129</c:v>
              </c:pt>
              <c:pt idx="105">
                <c:v>-23.830754233004953</c:v>
              </c:pt>
              <c:pt idx="106">
                <c:v>-26.441504972093089</c:v>
              </c:pt>
              <c:pt idx="107">
                <c:v>-28.055513069772729</c:v>
              </c:pt>
              <c:pt idx="108">
                <c:v>-29.481908207154714</c:v>
              </c:pt>
              <c:pt idx="109">
                <c:v>-29.189927905399781</c:v>
              </c:pt>
              <c:pt idx="110">
                <c:v>-29.626548545562645</c:v>
              </c:pt>
              <c:pt idx="111">
                <c:v>-29.904968489850834</c:v>
              </c:pt>
              <c:pt idx="112">
                <c:v>-29.509944057307667</c:v>
              </c:pt>
              <c:pt idx="113">
                <c:v>-30.301863536904555</c:v>
              </c:pt>
              <c:pt idx="114">
                <c:v>-31.065548817921488</c:v>
              </c:pt>
              <c:pt idx="115">
                <c:v>-30.621853106210171</c:v>
              </c:pt>
              <c:pt idx="116">
                <c:v>-31</c:v>
              </c:pt>
              <c:pt idx="117">
                <c:v>-33.1</c:v>
              </c:pt>
              <c:pt idx="118">
                <c:v>-35.9</c:v>
              </c:pt>
              <c:pt idx="119">
                <c:v>-35.200000000000003</c:v>
              </c:pt>
              <c:pt idx="120">
                <c:v>-32.700000000000003</c:v>
              </c:pt>
              <c:pt idx="121">
                <c:v>-31</c:v>
              </c:pt>
              <c:pt idx="122">
                <c:v>-29.7</c:v>
              </c:pt>
              <c:pt idx="123">
                <c:v>-29.1</c:v>
              </c:pt>
              <c:pt idx="124">
                <c:v>-27.9</c:v>
              </c:pt>
              <c:pt idx="125">
                <c:v>-26.5</c:v>
              </c:pt>
            </c:numLit>
          </c:val>
        </c:ser>
        <c:marker val="1"/>
        <c:axId val="101709312"/>
        <c:axId val="101710848"/>
      </c:lineChart>
      <c:catAx>
        <c:axId val="101709312"/>
        <c:scaling>
          <c:orientation val="minMax"/>
        </c:scaling>
        <c:axPos val="b"/>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101710848"/>
        <c:crosses val="autoZero"/>
        <c:auto val="1"/>
        <c:lblAlgn val="ctr"/>
        <c:lblOffset val="100"/>
        <c:tickLblSkip val="6"/>
        <c:tickMarkSkip val="1"/>
      </c:catAx>
      <c:valAx>
        <c:axId val="101710848"/>
        <c:scaling>
          <c:orientation val="minMax"/>
          <c:max val="20"/>
          <c:min val="-80"/>
        </c:scaling>
        <c:axPos val="l"/>
        <c:numFmt formatCode="0" sourceLinked="0"/>
        <c:maj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101709312"/>
        <c:crosses val="autoZero"/>
        <c:crossBetween val="between"/>
        <c:majorUnit val="10"/>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25.xml><?xml version="1.0" encoding="utf-8"?>
<c:chartSpace xmlns:c="http://schemas.openxmlformats.org/drawingml/2006/chart" xmlns:a="http://schemas.openxmlformats.org/drawingml/2006/main" xmlns:r="http://schemas.openxmlformats.org/officeDocument/2006/relationships">
  <c:lang val="pt-PT"/>
  <c:chart>
    <c:title>
      <c:tx>
        <c:rich>
          <a:bodyPr/>
          <a:lstStyle/>
          <a:p>
            <a:pPr>
              <a:defRPr sz="800" b="1" i="0" u="none" strike="noStrike" baseline="0">
                <a:solidFill>
                  <a:schemeClr val="tx2"/>
                </a:solidFill>
                <a:latin typeface="Arial"/>
                <a:ea typeface="Arial"/>
                <a:cs typeface="Arial"/>
              </a:defRPr>
            </a:pPr>
            <a:r>
              <a:rPr lang="pt-PT" baseline="0">
                <a:solidFill>
                  <a:schemeClr val="tx2"/>
                </a:solidFill>
              </a:rPr>
              <a:t>consumidores ...</a:t>
            </a:r>
          </a:p>
        </c:rich>
      </c:tx>
      <c:layout>
        <c:manualLayout>
          <c:xMode val="edge"/>
          <c:yMode val="edge"/>
          <c:x val="0.1337386018237082"/>
          <c:y val="2.7472527472530889E-2"/>
        </c:manualLayout>
      </c:layout>
      <c:spPr>
        <a:noFill/>
        <a:ln w="25400">
          <a:noFill/>
        </a:ln>
      </c:spPr>
    </c:title>
    <c:plotArea>
      <c:layout>
        <c:manualLayout>
          <c:layoutTarget val="inner"/>
          <c:xMode val="edge"/>
          <c:yMode val="edge"/>
          <c:x val="8.5106382978723707E-2"/>
          <c:y val="0.12637362637360727"/>
          <c:w val="0.9027355623100306"/>
          <c:h val="0.60989010989010994"/>
        </c:manualLayout>
      </c:layout>
      <c:lineChart>
        <c:grouping val="standard"/>
        <c:ser>
          <c:idx val="0"/>
          <c:order val="0"/>
          <c:tx>
            <c:v>jan.03 jul.03 jan.04 jul.04 jan.05 jul.05 jan.06 jul.06 jan.07 jul.07 jan.08 jul.08 jan.09 jul.09 jan.10 jul.10 jan.11 jul.11 jan.12 jul.12 jan. 13</c:v>
          </c:tx>
          <c:spPr>
            <a:ln w="25400">
              <a:solidFill>
                <a:schemeClr val="bg1">
                  <a:lumMod val="65000"/>
                </a:schemeClr>
              </a:solidFill>
              <a:prstDash val="solid"/>
            </a:ln>
          </c:spPr>
          <c:marker>
            <c:symbol val="none"/>
          </c:marker>
          <c:cat>
            <c:strLit>
              <c:ptCount val="126"/>
              <c:pt idx="0">
                <c:v>jan.03</c:v>
              </c:pt>
              <c:pt idx="6">
                <c:v>jul.03</c:v>
              </c:pt>
              <c:pt idx="12">
                <c:v>jan.04</c:v>
              </c:pt>
              <c:pt idx="18">
                <c:v>jul.04</c:v>
              </c:pt>
              <c:pt idx="24">
                <c:v>jan.05</c:v>
              </c:pt>
              <c:pt idx="30">
                <c:v>jul.05</c:v>
              </c:pt>
              <c:pt idx="36">
                <c:v>jan.06</c:v>
              </c:pt>
              <c:pt idx="42">
                <c:v>jul.06</c:v>
              </c:pt>
              <c:pt idx="48">
                <c:v>jan.07</c:v>
              </c:pt>
              <c:pt idx="54">
                <c:v>jul.07</c:v>
              </c:pt>
              <c:pt idx="60">
                <c:v>jan.08</c:v>
              </c:pt>
              <c:pt idx="66">
                <c:v>jul.08</c:v>
              </c:pt>
              <c:pt idx="72">
                <c:v>jan.09</c:v>
              </c:pt>
              <c:pt idx="78">
                <c:v>jul.09</c:v>
              </c:pt>
              <c:pt idx="84">
                <c:v>jan.10</c:v>
              </c:pt>
              <c:pt idx="90">
                <c:v>jul.10</c:v>
              </c:pt>
              <c:pt idx="96">
                <c:v>jan.11</c:v>
              </c:pt>
              <c:pt idx="102">
                <c:v>jul.11</c:v>
              </c:pt>
              <c:pt idx="108">
                <c:v>jan.12</c:v>
              </c:pt>
              <c:pt idx="114">
                <c:v>jul.12</c:v>
              </c:pt>
              <c:pt idx="120">
                <c:v>jan. 13</c:v>
              </c:pt>
            </c:strLit>
          </c:cat>
          <c:val>
            <c:numLit>
              <c:formatCode>General</c:formatCode>
              <c:ptCount val="126"/>
              <c:pt idx="0">
                <c:v>-36.239583333333329</c:v>
              </c:pt>
              <c:pt idx="1">
                <c:v>-37.539583333333326</c:v>
              </c:pt>
              <c:pt idx="2">
                <c:v>-39.53125</c:v>
              </c:pt>
              <c:pt idx="3">
                <c:v>-40.222916666666656</c:v>
              </c:pt>
              <c:pt idx="4">
                <c:v>-39.418750000000003</c:v>
              </c:pt>
              <c:pt idx="5">
                <c:v>-37.381249999999994</c:v>
              </c:pt>
              <c:pt idx="6">
                <c:v>-35.293750000000209</c:v>
              </c:pt>
              <c:pt idx="7">
                <c:v>-33.797916666666644</c:v>
              </c:pt>
              <c:pt idx="8">
                <c:v>-32.797916666666644</c:v>
              </c:pt>
              <c:pt idx="9">
                <c:v>-30.327083333333245</c:v>
              </c:pt>
              <c:pt idx="10">
                <c:v>-29.356249999999989</c:v>
              </c:pt>
              <c:pt idx="11">
                <c:v>-28.485416666666559</c:v>
              </c:pt>
              <c:pt idx="12">
                <c:v>-29.993749999999832</c:v>
              </c:pt>
              <c:pt idx="13">
                <c:v>-30.02291666666666</c:v>
              </c:pt>
              <c:pt idx="14">
                <c:v>-30.268749999999809</c:v>
              </c:pt>
              <c:pt idx="15">
                <c:v>-30.768749999999809</c:v>
              </c:pt>
              <c:pt idx="16">
                <c:v>-30.706250000000001</c:v>
              </c:pt>
              <c:pt idx="17">
                <c:v>-29.318750000000001</c:v>
              </c:pt>
              <c:pt idx="18">
                <c:v>-27.193750000000001</c:v>
              </c:pt>
              <c:pt idx="19">
                <c:v>-25.756250000000001</c:v>
              </c:pt>
              <c:pt idx="20">
                <c:v>-25.877083333333289</c:v>
              </c:pt>
              <c:pt idx="21">
                <c:v>-27.085416666666589</c:v>
              </c:pt>
              <c:pt idx="22">
                <c:v>-28.66874999999985</c:v>
              </c:pt>
              <c:pt idx="23">
                <c:v>-30.164583333333212</c:v>
              </c:pt>
              <c:pt idx="24">
                <c:v>-30.822916666666657</c:v>
              </c:pt>
              <c:pt idx="25">
                <c:v>-30.28125</c:v>
              </c:pt>
              <c:pt idx="26">
                <c:v>-28.243749999999832</c:v>
              </c:pt>
              <c:pt idx="27">
                <c:v>-25.66874999999985</c:v>
              </c:pt>
              <c:pt idx="28">
                <c:v>-24.389583333333171</c:v>
              </c:pt>
              <c:pt idx="29">
                <c:v>-27.602083333333216</c:v>
              </c:pt>
              <c:pt idx="30">
                <c:v>-32.056249999999999</c:v>
              </c:pt>
              <c:pt idx="31">
                <c:v>-35.702083333333327</c:v>
              </c:pt>
              <c:pt idx="32">
                <c:v>-35.910416666666329</c:v>
              </c:pt>
              <c:pt idx="33">
                <c:v>-35.272916666666646</c:v>
              </c:pt>
              <c:pt idx="34">
                <c:v>-34.977083333333127</c:v>
              </c:pt>
              <c:pt idx="35">
                <c:v>-34.947916666666373</c:v>
              </c:pt>
              <c:pt idx="36">
                <c:v>-35.168750000000209</c:v>
              </c:pt>
              <c:pt idx="37">
                <c:v>-34.039583333333326</c:v>
              </c:pt>
              <c:pt idx="38">
                <c:v>-31.785416666666574</c:v>
              </c:pt>
              <c:pt idx="39">
                <c:v>-30.131250000000104</c:v>
              </c:pt>
              <c:pt idx="40">
                <c:v>-29.806249999999906</c:v>
              </c:pt>
              <c:pt idx="41">
                <c:v>-30.181249999999906</c:v>
              </c:pt>
              <c:pt idx="42">
                <c:v>-29.764583333333171</c:v>
              </c:pt>
              <c:pt idx="43">
                <c:v>-28.02291666666666</c:v>
              </c:pt>
              <c:pt idx="44">
                <c:v>-25.86458333333319</c:v>
              </c:pt>
              <c:pt idx="45">
                <c:v>-24.643750000000001</c:v>
              </c:pt>
              <c:pt idx="46">
                <c:v>-24.952083333333171</c:v>
              </c:pt>
              <c:pt idx="47">
                <c:v>-25.010416666666668</c:v>
              </c:pt>
              <c:pt idx="48">
                <c:v>-25.331250000000097</c:v>
              </c:pt>
              <c:pt idx="49">
                <c:v>-25.393750000000001</c:v>
              </c:pt>
              <c:pt idx="50">
                <c:v>-27.193750000000001</c:v>
              </c:pt>
              <c:pt idx="51">
                <c:v>-27.40625</c:v>
              </c:pt>
              <c:pt idx="52">
                <c:v>-27.014583333333245</c:v>
              </c:pt>
              <c:pt idx="53">
                <c:v>-26.847916666666691</c:v>
              </c:pt>
              <c:pt idx="54">
                <c:v>-27.189583333333179</c:v>
              </c:pt>
              <c:pt idx="55">
                <c:v>-28.572916666666668</c:v>
              </c:pt>
              <c:pt idx="56">
                <c:v>-29.514583333333245</c:v>
              </c:pt>
              <c:pt idx="57">
                <c:v>-30.772916666666664</c:v>
              </c:pt>
              <c:pt idx="58">
                <c:v>-31.893750000000001</c:v>
              </c:pt>
              <c:pt idx="59">
                <c:v>-33.239583333333329</c:v>
              </c:pt>
              <c:pt idx="60">
                <c:v>-35.439583333333324</c:v>
              </c:pt>
              <c:pt idx="61">
                <c:v>-36.522916666666646</c:v>
              </c:pt>
              <c:pt idx="62">
                <c:v>-36.918750000000003</c:v>
              </c:pt>
              <c:pt idx="63">
                <c:v>-35.777083333333294</c:v>
              </c:pt>
              <c:pt idx="64">
                <c:v>-35.298611111111263</c:v>
              </c:pt>
              <c:pt idx="65">
                <c:v>-37.486805555555385</c:v>
              </c:pt>
              <c:pt idx="66">
                <c:v>-40.291666666666373</c:v>
              </c:pt>
              <c:pt idx="67">
                <c:v>-40.491666666666276</c:v>
              </c:pt>
              <c:pt idx="68">
                <c:v>-36.5</c:v>
              </c:pt>
              <c:pt idx="69">
                <c:v>-35.287500000000001</c:v>
              </c:pt>
              <c:pt idx="70">
                <c:v>-37.529166666666463</c:v>
              </c:pt>
              <c:pt idx="71">
                <c:v>-42.662500000000179</c:v>
              </c:pt>
              <c:pt idx="72">
                <c:v>-46.062500000000156</c:v>
              </c:pt>
              <c:pt idx="73">
                <c:v>-49.995833333333337</c:v>
              </c:pt>
              <c:pt idx="74">
                <c:v>-51.020833333333336</c:v>
              </c:pt>
              <c:pt idx="75">
                <c:v>-49.458333333333336</c:v>
              </c:pt>
              <c:pt idx="76">
                <c:v>-46.212500000000013</c:v>
              </c:pt>
              <c:pt idx="77">
                <c:v>-43.454166666666232</c:v>
              </c:pt>
              <c:pt idx="78">
                <c:v>-39.333333333333336</c:v>
              </c:pt>
              <c:pt idx="79">
                <c:v>-34.333333333333329</c:v>
              </c:pt>
              <c:pt idx="80">
                <c:v>-29.48749999999988</c:v>
              </c:pt>
              <c:pt idx="81">
                <c:v>-27</c:v>
              </c:pt>
              <c:pt idx="82">
                <c:v>-27.350000000000005</c:v>
              </c:pt>
              <c:pt idx="83">
                <c:v>-30.037500000000005</c:v>
              </c:pt>
              <c:pt idx="84">
                <c:v>-32.266666666666403</c:v>
              </c:pt>
              <c:pt idx="85">
                <c:v>-34.379166666666343</c:v>
              </c:pt>
              <c:pt idx="86">
                <c:v>-35.387499999999996</c:v>
              </c:pt>
              <c:pt idx="87">
                <c:v>-36.670833333333327</c:v>
              </c:pt>
              <c:pt idx="88">
                <c:v>-38.325000000000003</c:v>
              </c:pt>
              <c:pt idx="89">
                <c:v>-40.083333333333336</c:v>
              </c:pt>
              <c:pt idx="90">
                <c:v>-41.958333333333336</c:v>
              </c:pt>
              <c:pt idx="91">
                <c:v>-40.354166666666217</c:v>
              </c:pt>
              <c:pt idx="92">
                <c:v>-37.425000000000011</c:v>
              </c:pt>
              <c:pt idx="93">
                <c:v>-40.012500000000003</c:v>
              </c:pt>
              <c:pt idx="94">
                <c:v>-44.875</c:v>
              </c:pt>
              <c:pt idx="95">
                <c:v>-50.158333333333331</c:v>
              </c:pt>
              <c:pt idx="96">
                <c:v>-50.641666666666232</c:v>
              </c:pt>
              <c:pt idx="97">
                <c:v>-49.066666666666329</c:v>
              </c:pt>
              <c:pt idx="98">
                <c:v>-48.404166666666292</c:v>
              </c:pt>
              <c:pt idx="99">
                <c:v>-49.470833333333324</c:v>
              </c:pt>
              <c:pt idx="100">
                <c:v>-50.275000000000013</c:v>
              </c:pt>
              <c:pt idx="101">
                <c:v>-50.666666666666373</c:v>
              </c:pt>
              <c:pt idx="102">
                <c:v>-49.120833333333337</c:v>
              </c:pt>
              <c:pt idx="103">
                <c:v>-49.129166666666485</c:v>
              </c:pt>
              <c:pt idx="104">
                <c:v>-50.8125</c:v>
              </c:pt>
              <c:pt idx="105">
                <c:v>-52.954166666666232</c:v>
              </c:pt>
              <c:pt idx="106">
                <c:v>-55.954166666666232</c:v>
              </c:pt>
              <c:pt idx="107">
                <c:v>-56.795833333333363</c:v>
              </c:pt>
              <c:pt idx="108">
                <c:v>-57.1</c:v>
              </c:pt>
              <c:pt idx="109">
                <c:v>-55.8</c:v>
              </c:pt>
              <c:pt idx="110">
                <c:v>-54.5</c:v>
              </c:pt>
              <c:pt idx="111">
                <c:v>-53.3</c:v>
              </c:pt>
              <c:pt idx="112">
                <c:v>-52.6</c:v>
              </c:pt>
              <c:pt idx="113">
                <c:v>-51.5</c:v>
              </c:pt>
              <c:pt idx="114">
                <c:v>-50.4</c:v>
              </c:pt>
              <c:pt idx="115">
                <c:v>-49.2</c:v>
              </c:pt>
              <c:pt idx="116">
                <c:v>-51.4</c:v>
              </c:pt>
              <c:pt idx="117">
                <c:v>-55.3</c:v>
              </c:pt>
              <c:pt idx="118">
                <c:v>-59</c:v>
              </c:pt>
              <c:pt idx="119">
                <c:v>-59.8</c:v>
              </c:pt>
              <c:pt idx="120">
                <c:v>-58.7</c:v>
              </c:pt>
              <c:pt idx="121">
                <c:v>-56.3</c:v>
              </c:pt>
              <c:pt idx="122">
                <c:v>-55.3</c:v>
              </c:pt>
              <c:pt idx="123">
                <c:v>-54.2</c:v>
              </c:pt>
              <c:pt idx="124">
                <c:v>-55</c:v>
              </c:pt>
              <c:pt idx="125">
                <c:v>-53.9</c:v>
              </c:pt>
            </c:numLit>
          </c:val>
        </c:ser>
        <c:ser>
          <c:idx val="1"/>
          <c:order val="1"/>
          <c:tx>
            <c:v>jan.03 jul.03 jan.04 jul.04 jan.05 jul.05 jan.06 jul.06 jan.07 jul.07 jan.08 jul.08 jan.09 jul.09 jan.10 jul.10 jan.11 jul.11 jan.12 jul.12 jan. 13</c:v>
          </c:tx>
          <c:spPr>
            <a:ln w="25400">
              <a:solidFill>
                <a:schemeClr val="accent2"/>
              </a:solidFill>
              <a:prstDash val="solid"/>
            </a:ln>
          </c:spPr>
          <c:marker>
            <c:symbol val="none"/>
          </c:marker>
          <c:cat>
            <c:strLit>
              <c:ptCount val="126"/>
              <c:pt idx="0">
                <c:v>jan.03</c:v>
              </c:pt>
              <c:pt idx="6">
                <c:v>jul.03</c:v>
              </c:pt>
              <c:pt idx="12">
                <c:v>jan.04</c:v>
              </c:pt>
              <c:pt idx="18">
                <c:v>jul.04</c:v>
              </c:pt>
              <c:pt idx="24">
                <c:v>jan.05</c:v>
              </c:pt>
              <c:pt idx="30">
                <c:v>jul.05</c:v>
              </c:pt>
              <c:pt idx="36">
                <c:v>jan.06</c:v>
              </c:pt>
              <c:pt idx="42">
                <c:v>jul.06</c:v>
              </c:pt>
              <c:pt idx="48">
                <c:v>jan.07</c:v>
              </c:pt>
              <c:pt idx="54">
                <c:v>jul.07</c:v>
              </c:pt>
              <c:pt idx="60">
                <c:v>jan.08</c:v>
              </c:pt>
              <c:pt idx="66">
                <c:v>jul.08</c:v>
              </c:pt>
              <c:pt idx="72">
                <c:v>jan.09</c:v>
              </c:pt>
              <c:pt idx="78">
                <c:v>jul.09</c:v>
              </c:pt>
              <c:pt idx="84">
                <c:v>jan.10</c:v>
              </c:pt>
              <c:pt idx="90">
                <c:v>jul.10</c:v>
              </c:pt>
              <c:pt idx="96">
                <c:v>jan.11</c:v>
              </c:pt>
              <c:pt idx="102">
                <c:v>jul.11</c:v>
              </c:pt>
              <c:pt idx="108">
                <c:v>jan.12</c:v>
              </c:pt>
              <c:pt idx="114">
                <c:v>jul.12</c:v>
              </c:pt>
              <c:pt idx="120">
                <c:v>jan. 13</c:v>
              </c:pt>
            </c:strLit>
          </c:cat>
          <c:val>
            <c:numLit>
              <c:formatCode>General</c:formatCode>
              <c:ptCount val="126"/>
              <c:pt idx="0">
                <c:v>60.112499999999983</c:v>
              </c:pt>
              <c:pt idx="1">
                <c:v>63.629166666666485</c:v>
              </c:pt>
              <c:pt idx="2">
                <c:v>66.712499999999991</c:v>
              </c:pt>
              <c:pt idx="3">
                <c:v>68.012500000000003</c:v>
              </c:pt>
              <c:pt idx="4">
                <c:v>65.762500000000003</c:v>
              </c:pt>
              <c:pt idx="5">
                <c:v>62.945833333333326</c:v>
              </c:pt>
              <c:pt idx="6">
                <c:v>59.212500000000013</c:v>
              </c:pt>
              <c:pt idx="7">
                <c:v>56.329166666666374</c:v>
              </c:pt>
              <c:pt idx="8">
                <c:v>54.862500000000011</c:v>
              </c:pt>
              <c:pt idx="9">
                <c:v>55.112500000000011</c:v>
              </c:pt>
              <c:pt idx="10">
                <c:v>56.329166666666374</c:v>
              </c:pt>
              <c:pt idx="11">
                <c:v>56.729166666666544</c:v>
              </c:pt>
              <c:pt idx="12">
                <c:v>57.629166666666485</c:v>
              </c:pt>
              <c:pt idx="13">
                <c:v>58.079166666666374</c:v>
              </c:pt>
              <c:pt idx="14">
                <c:v>58.262500000000195</c:v>
              </c:pt>
              <c:pt idx="15">
                <c:v>57.612500000000011</c:v>
              </c:pt>
              <c:pt idx="16">
                <c:v>55.395833333333314</c:v>
              </c:pt>
              <c:pt idx="17">
                <c:v>50.179166666666404</c:v>
              </c:pt>
              <c:pt idx="18">
                <c:v>44.245833333333316</c:v>
              </c:pt>
              <c:pt idx="19">
                <c:v>40.245833333333316</c:v>
              </c:pt>
              <c:pt idx="20">
                <c:v>41.012499999999989</c:v>
              </c:pt>
              <c:pt idx="21">
                <c:v>43.879166666666329</c:v>
              </c:pt>
              <c:pt idx="22">
                <c:v>47.395833333333321</c:v>
              </c:pt>
              <c:pt idx="23">
                <c:v>49.412499999999987</c:v>
              </c:pt>
              <c:pt idx="24">
                <c:v>50.945833333333304</c:v>
              </c:pt>
              <c:pt idx="25">
                <c:v>50.295833333333313</c:v>
              </c:pt>
              <c:pt idx="26">
                <c:v>47.729166666666544</c:v>
              </c:pt>
              <c:pt idx="27">
                <c:v>44.245833333333316</c:v>
              </c:pt>
              <c:pt idx="28">
                <c:v>42.345833333333324</c:v>
              </c:pt>
              <c:pt idx="29">
                <c:v>44.895833333333321</c:v>
              </c:pt>
              <c:pt idx="30">
                <c:v>49.279166666666463</c:v>
              </c:pt>
              <c:pt idx="31">
                <c:v>52.095833333333331</c:v>
              </c:pt>
              <c:pt idx="32">
                <c:v>52.595833333333331</c:v>
              </c:pt>
              <c:pt idx="33">
                <c:v>51.895833333333321</c:v>
              </c:pt>
              <c:pt idx="34">
                <c:v>53.112500000000011</c:v>
              </c:pt>
              <c:pt idx="35">
                <c:v>54.429166666666404</c:v>
              </c:pt>
              <c:pt idx="36">
                <c:v>55.212500000000013</c:v>
              </c:pt>
              <c:pt idx="37">
                <c:v>54.495833333333316</c:v>
              </c:pt>
              <c:pt idx="38">
                <c:v>51.479166666666373</c:v>
              </c:pt>
              <c:pt idx="39">
                <c:v>48.979166666666373</c:v>
              </c:pt>
              <c:pt idx="40">
                <c:v>46.579166666666374</c:v>
              </c:pt>
              <c:pt idx="41">
                <c:v>46.162500000000172</c:v>
              </c:pt>
              <c:pt idx="42">
                <c:v>45.145833333333314</c:v>
              </c:pt>
              <c:pt idx="43">
                <c:v>43.279166666666463</c:v>
              </c:pt>
              <c:pt idx="44">
                <c:v>40.962500000000013</c:v>
              </c:pt>
              <c:pt idx="45">
                <c:v>40.245833333333316</c:v>
              </c:pt>
              <c:pt idx="46">
                <c:v>40.245833333333316</c:v>
              </c:pt>
              <c:pt idx="47">
                <c:v>40.262500000000195</c:v>
              </c:pt>
              <c:pt idx="48">
                <c:v>39.279166666666463</c:v>
              </c:pt>
              <c:pt idx="49">
                <c:v>38.912500000000001</c:v>
              </c:pt>
              <c:pt idx="50">
                <c:v>41.462500000000013</c:v>
              </c:pt>
              <c:pt idx="51">
                <c:v>42.295833333333363</c:v>
              </c:pt>
              <c:pt idx="52">
                <c:v>41.845833333333324</c:v>
              </c:pt>
              <c:pt idx="53">
                <c:v>41.295833333333363</c:v>
              </c:pt>
              <c:pt idx="54">
                <c:v>41.512500000000003</c:v>
              </c:pt>
              <c:pt idx="55">
                <c:v>43.045833333333327</c:v>
              </c:pt>
              <c:pt idx="56">
                <c:v>43.629166666666485</c:v>
              </c:pt>
              <c:pt idx="57">
                <c:v>44.912500000000001</c:v>
              </c:pt>
              <c:pt idx="58">
                <c:v>45.595833333333331</c:v>
              </c:pt>
              <c:pt idx="59">
                <c:v>46.229166666666544</c:v>
              </c:pt>
              <c:pt idx="60">
                <c:v>47.545833333333306</c:v>
              </c:pt>
              <c:pt idx="61">
                <c:v>48.729166666666544</c:v>
              </c:pt>
              <c:pt idx="62">
                <c:v>47.562500000000135</c:v>
              </c:pt>
              <c:pt idx="63">
                <c:v>46.079166666666374</c:v>
              </c:pt>
              <c:pt idx="64">
                <c:v>46.352777777777746</c:v>
              </c:pt>
              <c:pt idx="65">
                <c:v>48.093055555555551</c:v>
              </c:pt>
              <c:pt idx="66">
                <c:v>50.81666666666618</c:v>
              </c:pt>
              <c:pt idx="67">
                <c:v>49.333333333333336</c:v>
              </c:pt>
              <c:pt idx="68">
                <c:v>45.483333333333327</c:v>
              </c:pt>
              <c:pt idx="69">
                <c:v>45.300000000000004</c:v>
              </c:pt>
              <c:pt idx="70">
                <c:v>51.849999999999994</c:v>
              </c:pt>
              <c:pt idx="71">
                <c:v>61.083333333333336</c:v>
              </c:pt>
              <c:pt idx="72">
                <c:v>68.899999999999991</c:v>
              </c:pt>
              <c:pt idx="73">
                <c:v>76.099999999999994</c:v>
              </c:pt>
              <c:pt idx="74">
                <c:v>79.783333333333289</c:v>
              </c:pt>
              <c:pt idx="75">
                <c:v>78.400000000000006</c:v>
              </c:pt>
              <c:pt idx="76">
                <c:v>73.800000000000011</c:v>
              </c:pt>
              <c:pt idx="77">
                <c:v>69.983333333333249</c:v>
              </c:pt>
              <c:pt idx="78">
                <c:v>64.083333333333258</c:v>
              </c:pt>
              <c:pt idx="79">
                <c:v>57.733333333333363</c:v>
              </c:pt>
              <c:pt idx="80">
                <c:v>52.5</c:v>
              </c:pt>
              <c:pt idx="81">
                <c:v>50.25</c:v>
              </c:pt>
              <c:pt idx="82">
                <c:v>51.35</c:v>
              </c:pt>
              <c:pt idx="83">
                <c:v>54.266666666666403</c:v>
              </c:pt>
              <c:pt idx="84">
                <c:v>56.05</c:v>
              </c:pt>
              <c:pt idx="85">
                <c:v>56.666666666666373</c:v>
              </c:pt>
              <c:pt idx="86">
                <c:v>56.016666666666218</c:v>
              </c:pt>
              <c:pt idx="87">
                <c:v>55.383333333333326</c:v>
              </c:pt>
              <c:pt idx="88">
                <c:v>54.616666666666276</c:v>
              </c:pt>
              <c:pt idx="89">
                <c:v>54.866666666666276</c:v>
              </c:pt>
              <c:pt idx="90">
                <c:v>56.566666666666329</c:v>
              </c:pt>
              <c:pt idx="91">
                <c:v>55.5</c:v>
              </c:pt>
              <c:pt idx="92">
                <c:v>52.483333333333327</c:v>
              </c:pt>
              <c:pt idx="93">
                <c:v>53.733333333333363</c:v>
              </c:pt>
              <c:pt idx="94">
                <c:v>57.100000000000009</c:v>
              </c:pt>
              <c:pt idx="95">
                <c:v>62.266666666666403</c:v>
              </c:pt>
              <c:pt idx="96">
                <c:v>63.31666666666618</c:v>
              </c:pt>
              <c:pt idx="97">
                <c:v>62.1</c:v>
              </c:pt>
              <c:pt idx="98">
                <c:v>60.6</c:v>
              </c:pt>
              <c:pt idx="99">
                <c:v>60.933333333333337</c:v>
              </c:pt>
              <c:pt idx="100">
                <c:v>61.916666666666217</c:v>
              </c:pt>
              <c:pt idx="101">
                <c:v>63.533333333333331</c:v>
              </c:pt>
              <c:pt idx="102">
                <c:v>63.216666666666292</c:v>
              </c:pt>
              <c:pt idx="103">
                <c:v>63.733333333333363</c:v>
              </c:pt>
              <c:pt idx="104">
                <c:v>64.566666666666663</c:v>
              </c:pt>
              <c:pt idx="105">
                <c:v>67.133333333332942</c:v>
              </c:pt>
              <c:pt idx="106">
                <c:v>70.666666666666671</c:v>
              </c:pt>
              <c:pt idx="107">
                <c:v>72.849999999999994</c:v>
              </c:pt>
              <c:pt idx="108">
                <c:v>74.099999999999994</c:v>
              </c:pt>
              <c:pt idx="109">
                <c:v>74.5</c:v>
              </c:pt>
              <c:pt idx="110">
                <c:v>74.5</c:v>
              </c:pt>
              <c:pt idx="111">
                <c:v>72.8</c:v>
              </c:pt>
              <c:pt idx="112">
                <c:v>71.5</c:v>
              </c:pt>
              <c:pt idx="113">
                <c:v>69.900000000000006</c:v>
              </c:pt>
              <c:pt idx="114">
                <c:v>69</c:v>
              </c:pt>
              <c:pt idx="115">
                <c:v>67.2</c:v>
              </c:pt>
              <c:pt idx="116">
                <c:v>68</c:v>
              </c:pt>
              <c:pt idx="117">
                <c:v>71</c:v>
              </c:pt>
              <c:pt idx="118">
                <c:v>72.900000000000006</c:v>
              </c:pt>
              <c:pt idx="119">
                <c:v>74.099999999999994</c:v>
              </c:pt>
              <c:pt idx="120">
                <c:v>72.900000000000006</c:v>
              </c:pt>
              <c:pt idx="121">
                <c:v>72</c:v>
              </c:pt>
              <c:pt idx="122">
                <c:v>70.7</c:v>
              </c:pt>
              <c:pt idx="123">
                <c:v>69</c:v>
              </c:pt>
              <c:pt idx="124">
                <c:v>68.599999999999994</c:v>
              </c:pt>
              <c:pt idx="125">
                <c:v>67</c:v>
              </c:pt>
            </c:numLit>
          </c:val>
        </c:ser>
        <c:marker val="1"/>
        <c:axId val="102714368"/>
        <c:axId val="102716160"/>
      </c:lineChart>
      <c:catAx>
        <c:axId val="102714368"/>
        <c:scaling>
          <c:orientation val="minMax"/>
        </c:scaling>
        <c:axPos val="b"/>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102716160"/>
        <c:crosses val="autoZero"/>
        <c:auto val="1"/>
        <c:lblAlgn val="ctr"/>
        <c:lblOffset val="100"/>
        <c:tickLblSkip val="6"/>
        <c:tickMarkSkip val="1"/>
      </c:catAx>
      <c:valAx>
        <c:axId val="102716160"/>
        <c:scaling>
          <c:orientation val="minMax"/>
          <c:max val="85"/>
          <c:min val="-75"/>
        </c:scaling>
        <c:axPos val="l"/>
        <c:numFmt formatCode="0" sourceLinked="0"/>
        <c:maj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102714368"/>
        <c:crosses val="autoZero"/>
        <c:crossBetween val="between"/>
        <c:majorUnit val="40"/>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26.xml><?xml version="1.0" encoding="utf-8"?>
<c:chartSpace xmlns:c="http://schemas.openxmlformats.org/drawingml/2006/chart" xmlns:a="http://schemas.openxmlformats.org/drawingml/2006/main" xmlns:r="http://schemas.openxmlformats.org/officeDocument/2006/relationships">
  <c:lang val="pt-PT"/>
  <c:chart>
    <c:title>
      <c:tx>
        <c:rich>
          <a:bodyPr/>
          <a:lstStyle/>
          <a:p>
            <a:pPr>
              <a:defRPr sz="800" b="1" i="0" u="none" strike="noStrike" baseline="0">
                <a:solidFill>
                  <a:schemeClr val="tx2"/>
                </a:solidFill>
                <a:latin typeface="Arial"/>
                <a:ea typeface="Arial"/>
                <a:cs typeface="Arial"/>
              </a:defRPr>
            </a:pPr>
            <a:r>
              <a:rPr lang="pt-PT" baseline="0">
                <a:solidFill>
                  <a:schemeClr val="tx2"/>
                </a:solidFill>
              </a:rPr>
              <a:t>desemprego registado... 
</a:t>
            </a:r>
          </a:p>
        </c:rich>
      </c:tx>
      <c:layout>
        <c:manualLayout>
          <c:xMode val="edge"/>
          <c:yMode val="edge"/>
          <c:x val="0.29376876562999843"/>
          <c:y val="4.5197740112994364E-2"/>
        </c:manualLayout>
      </c:layout>
      <c:spPr>
        <a:noFill/>
        <a:ln w="25400">
          <a:noFill/>
        </a:ln>
      </c:spPr>
    </c:title>
    <c:plotArea>
      <c:layout>
        <c:manualLayout>
          <c:layoutTarget val="inner"/>
          <c:xMode val="edge"/>
          <c:yMode val="edge"/>
          <c:x val="8.8495830152534566E-2"/>
          <c:y val="0.24858894216181657"/>
          <c:w val="0.8377605254439916"/>
          <c:h val="0.4689291408961252"/>
        </c:manualLayout>
      </c:layout>
      <c:lineChart>
        <c:grouping val="standard"/>
        <c:ser>
          <c:idx val="0"/>
          <c:order val="0"/>
          <c:tx>
            <c:v>1ºTrim. 3,2 3,3 3,2 3,2 2000 100 109,8 69,3 1998 17 16 6 #REF! #REF! #REF! #REF! #REF! #REF! #REF! #REF! #REF! #REF! #REF! #REF! #REF! #REF! #REF! #REF! #REF! #REF! #REF! #REF! #REF! #REF! Desemprego registado valores absolutos Pedidos de emprego relativo</c:v>
          </c:tx>
          <c:spPr>
            <a:ln w="25400">
              <a:solidFill>
                <a:schemeClr val="accent2"/>
              </a:solidFill>
              <a:prstDash val="solid"/>
            </a:ln>
          </c:spPr>
          <c:marker>
            <c:symbol val="none"/>
          </c:marker>
          <c:dLbls>
            <c:dLbl>
              <c:idx val="71"/>
              <c:layout>
                <c:manualLayout>
                  <c:x val="-0.3510098405840863"/>
                  <c:y val="-0.19857704227649794"/>
                </c:manualLayout>
              </c:layout>
              <c:tx>
                <c:rich>
                  <a:bodyPr/>
                  <a:lstStyle/>
                  <a:p>
                    <a:pPr>
                      <a:defRPr sz="800" b="0" i="0" u="none" strike="noStrike" baseline="0">
                        <a:solidFill>
                          <a:schemeClr val="tx2"/>
                        </a:solidFill>
                        <a:latin typeface="Arial"/>
                        <a:ea typeface="Arial"/>
                        <a:cs typeface="Arial"/>
                      </a:defRPr>
                    </a:pPr>
                    <a:r>
                      <a:rPr lang="pt-PT" sz="700" b="0" i="0" u="none" strike="noStrike" baseline="0">
                        <a:solidFill>
                          <a:schemeClr val="tx2"/>
                        </a:solidFill>
                        <a:latin typeface="Arial"/>
                        <a:cs typeface="Arial"/>
                      </a:rPr>
                      <a:t>… no final do período </a:t>
                    </a:r>
                    <a:r>
                      <a:rPr lang="pt-PT" sz="600" b="0" i="0" u="none" strike="noStrike" baseline="0">
                        <a:solidFill>
                          <a:schemeClr val="tx2"/>
                        </a:solidFill>
                        <a:latin typeface="Arial"/>
                        <a:cs typeface="Arial"/>
                      </a:rPr>
                      <a:t>(milhares)</a:t>
                    </a:r>
                  </a:p>
                </c:rich>
              </c:tx>
              <c:spPr>
                <a:noFill/>
                <a:ln w="25400">
                  <a:noFill/>
                </a:ln>
              </c:spPr>
              <c:dLblPos val="r"/>
            </c:dLbl>
            <c:delete val="1"/>
            <c:txPr>
              <a:bodyPr/>
              <a:lstStyle/>
              <a:p>
                <a:pPr>
                  <a:defRPr baseline="0">
                    <a:solidFill>
                      <a:schemeClr val="tx2"/>
                    </a:solidFill>
                  </a:defRPr>
                </a:pPr>
                <a:endParaRPr lang="pt-PT"/>
              </a:p>
            </c:txPr>
          </c:dLbls>
          <c:cat>
            <c:strLit>
              <c:ptCount val="126"/>
              <c:pt idx="0">
                <c:v>jan.03</c:v>
              </c:pt>
              <c:pt idx="6">
                <c:v>jul.03</c:v>
              </c:pt>
              <c:pt idx="12">
                <c:v>jan.04</c:v>
              </c:pt>
              <c:pt idx="18">
                <c:v>jul.04</c:v>
              </c:pt>
              <c:pt idx="24">
                <c:v>jan.05</c:v>
              </c:pt>
              <c:pt idx="30">
                <c:v>jul.05</c:v>
              </c:pt>
              <c:pt idx="36">
                <c:v>jan.06</c:v>
              </c:pt>
              <c:pt idx="42">
                <c:v>jul.06</c:v>
              </c:pt>
              <c:pt idx="48">
                <c:v>jan.07</c:v>
              </c:pt>
              <c:pt idx="54">
                <c:v>jul.07</c:v>
              </c:pt>
              <c:pt idx="60">
                <c:v>jan.08</c:v>
              </c:pt>
              <c:pt idx="66">
                <c:v>jul.08</c:v>
              </c:pt>
              <c:pt idx="72">
                <c:v>jan.09</c:v>
              </c:pt>
              <c:pt idx="78">
                <c:v>jul.09</c:v>
              </c:pt>
              <c:pt idx="84">
                <c:v>jan.10</c:v>
              </c:pt>
              <c:pt idx="90">
                <c:v>jul.10</c:v>
              </c:pt>
              <c:pt idx="96">
                <c:v>jan.11</c:v>
              </c:pt>
              <c:pt idx="102">
                <c:v>jul.11</c:v>
              </c:pt>
              <c:pt idx="108">
                <c:v>jan.12</c:v>
              </c:pt>
              <c:pt idx="114">
                <c:v>jul.12</c:v>
              </c:pt>
              <c:pt idx="120">
                <c:v>jan. 13</c:v>
              </c:pt>
            </c:strLit>
          </c:cat>
          <c:val>
            <c:numLit>
              <c:formatCode>General</c:formatCode>
              <c:ptCount val="126"/>
              <c:pt idx="0">
                <c:v>402.60199999999969</c:v>
              </c:pt>
              <c:pt idx="1">
                <c:v>412.49699999999797</c:v>
              </c:pt>
              <c:pt idx="2">
                <c:v>421.05799999999999</c:v>
              </c:pt>
              <c:pt idx="3">
                <c:v>423.59500000000003</c:v>
              </c:pt>
              <c:pt idx="4">
                <c:v>418.53799999999899</c:v>
              </c:pt>
              <c:pt idx="5">
                <c:v>414.14499999999998</c:v>
              </c:pt>
              <c:pt idx="6">
                <c:v>419.375</c:v>
              </c:pt>
              <c:pt idx="7">
                <c:v>420.89099999999894</c:v>
              </c:pt>
              <c:pt idx="8">
                <c:v>440.66800000000001</c:v>
              </c:pt>
              <c:pt idx="9">
                <c:v>447.91699999999815</c:v>
              </c:pt>
              <c:pt idx="10">
                <c:v>453.72699999999816</c:v>
              </c:pt>
              <c:pt idx="11">
                <c:v>452.54199999999969</c:v>
              </c:pt>
              <c:pt idx="12">
                <c:v>464.45</c:v>
              </c:pt>
              <c:pt idx="13">
                <c:v>467.54</c:v>
              </c:pt>
              <c:pt idx="14">
                <c:v>471.089</c:v>
              </c:pt>
              <c:pt idx="15">
                <c:v>462.05599999999993</c:v>
              </c:pt>
              <c:pt idx="16">
                <c:v>452.14000000000038</c:v>
              </c:pt>
              <c:pt idx="17">
                <c:v>444.67899999999969</c:v>
              </c:pt>
              <c:pt idx="18">
                <c:v>446.09099999999899</c:v>
              </c:pt>
              <c:pt idx="19">
                <c:v>449.76</c:v>
              </c:pt>
              <c:pt idx="20">
                <c:v>466.529</c:v>
              </c:pt>
              <c:pt idx="21">
                <c:v>467.80900000000008</c:v>
              </c:pt>
              <c:pt idx="22">
                <c:v>471.19</c:v>
              </c:pt>
              <c:pt idx="23">
                <c:v>468.85199999999969</c:v>
              </c:pt>
              <c:pt idx="24">
                <c:v>483.447</c:v>
              </c:pt>
              <c:pt idx="25">
                <c:v>487.62299999999999</c:v>
              </c:pt>
              <c:pt idx="26">
                <c:v>484.4869999999982</c:v>
              </c:pt>
              <c:pt idx="27">
                <c:v>478.608</c:v>
              </c:pt>
              <c:pt idx="28">
                <c:v>470.274</c:v>
              </c:pt>
              <c:pt idx="29">
                <c:v>463.67599999999999</c:v>
              </c:pt>
              <c:pt idx="30">
                <c:v>460.41199999999822</c:v>
              </c:pt>
              <c:pt idx="31">
                <c:v>464.88799999999969</c:v>
              </c:pt>
              <c:pt idx="32">
                <c:v>482.548</c:v>
              </c:pt>
              <c:pt idx="33">
                <c:v>484.72999999999894</c:v>
              </c:pt>
              <c:pt idx="34">
                <c:v>486.31099999999969</c:v>
              </c:pt>
              <c:pt idx="35">
                <c:v>479.37299999999999</c:v>
              </c:pt>
              <c:pt idx="36">
                <c:v>491.18400000000008</c:v>
              </c:pt>
              <c:pt idx="37">
                <c:v>487.93599999999822</c:v>
              </c:pt>
              <c:pt idx="38">
                <c:v>480.16399999999999</c:v>
              </c:pt>
              <c:pt idx="39">
                <c:v>469.25299999999999</c:v>
              </c:pt>
              <c:pt idx="40">
                <c:v>457.00900000000001</c:v>
              </c:pt>
              <c:pt idx="41">
                <c:v>442.4989999999982</c:v>
              </c:pt>
              <c:pt idx="42">
                <c:v>436.90099999999899</c:v>
              </c:pt>
              <c:pt idx="43">
                <c:v>436.79199999999815</c:v>
              </c:pt>
              <c:pt idx="44">
                <c:v>448.73599999999863</c:v>
              </c:pt>
              <c:pt idx="45">
                <c:v>453.02799999999894</c:v>
              </c:pt>
              <c:pt idx="46">
                <c:v>457.72799999999899</c:v>
              </c:pt>
              <c:pt idx="47">
                <c:v>452.65100000000001</c:v>
              </c:pt>
              <c:pt idx="48">
                <c:v>457.63400000000001</c:v>
              </c:pt>
              <c:pt idx="49">
                <c:v>450.83699999999845</c:v>
              </c:pt>
              <c:pt idx="50">
                <c:v>441.35599999999999</c:v>
              </c:pt>
              <c:pt idx="51">
                <c:v>420.685</c:v>
              </c:pt>
              <c:pt idx="52">
                <c:v>397.48200000000003</c:v>
              </c:pt>
              <c:pt idx="53">
                <c:v>388.61900000000031</c:v>
              </c:pt>
              <c:pt idx="54">
                <c:v>389.57100000000003</c:v>
              </c:pt>
              <c:pt idx="55">
                <c:v>392.03799999999899</c:v>
              </c:pt>
              <c:pt idx="56">
                <c:v>397.92799999999869</c:v>
              </c:pt>
              <c:pt idx="57">
                <c:v>398.79299999999893</c:v>
              </c:pt>
              <c:pt idx="58">
                <c:v>397.19200000000001</c:v>
              </c:pt>
              <c:pt idx="59">
                <c:v>390.28</c:v>
              </c:pt>
              <c:pt idx="60">
                <c:v>399.67399999999969</c:v>
              </c:pt>
              <c:pt idx="61">
                <c:v>398.57900000000001</c:v>
              </c:pt>
              <c:pt idx="62">
                <c:v>391.02599999999899</c:v>
              </c:pt>
              <c:pt idx="63">
                <c:v>386.34100000000001</c:v>
              </c:pt>
              <c:pt idx="64">
                <c:v>383.35700000000008</c:v>
              </c:pt>
              <c:pt idx="65">
                <c:v>382.49799999999863</c:v>
              </c:pt>
              <c:pt idx="66">
                <c:v>381.77599999999899</c:v>
              </c:pt>
              <c:pt idx="67">
                <c:v>389.94400000000002</c:v>
              </c:pt>
              <c:pt idx="68">
                <c:v>395.24299999999999</c:v>
              </c:pt>
              <c:pt idx="69">
                <c:v>400.81400000000002</c:v>
              </c:pt>
              <c:pt idx="70">
                <c:v>408.59799999999899</c:v>
              </c:pt>
              <c:pt idx="71">
                <c:v>416.005</c:v>
              </c:pt>
              <c:pt idx="72">
                <c:v>447.96599999999899</c:v>
              </c:pt>
              <c:pt idx="73">
                <c:v>469.29899999999822</c:v>
              </c:pt>
              <c:pt idx="74">
                <c:v>484.13099999999969</c:v>
              </c:pt>
              <c:pt idx="75">
                <c:v>491.63499999999999</c:v>
              </c:pt>
              <c:pt idx="76">
                <c:v>489.11500000000001</c:v>
              </c:pt>
              <c:pt idx="77">
                <c:v>489.82</c:v>
              </c:pt>
              <c:pt idx="78">
                <c:v>496.68299999999999</c:v>
              </c:pt>
              <c:pt idx="79">
                <c:v>501.66300000000001</c:v>
              </c:pt>
              <c:pt idx="80">
                <c:v>510.35599999999999</c:v>
              </c:pt>
              <c:pt idx="81">
                <c:v>517.52599999999939</c:v>
              </c:pt>
              <c:pt idx="82">
                <c:v>523.67999999999995</c:v>
              </c:pt>
              <c:pt idx="83">
                <c:v>524.67400000000055</c:v>
              </c:pt>
              <c:pt idx="84">
                <c:v>560.31199999999797</c:v>
              </c:pt>
              <c:pt idx="85">
                <c:v>561.31499999999949</c:v>
              </c:pt>
              <c:pt idx="86">
                <c:v>571.75400000000002</c:v>
              </c:pt>
              <c:pt idx="87">
                <c:v>570.76800000000003</c:v>
              </c:pt>
              <c:pt idx="88">
                <c:v>560.75099999999998</c:v>
              </c:pt>
              <c:pt idx="89">
                <c:v>551.86799999999653</c:v>
              </c:pt>
              <c:pt idx="90">
                <c:v>548.06699999999796</c:v>
              </c:pt>
              <c:pt idx="91">
                <c:v>549.654</c:v>
              </c:pt>
              <c:pt idx="92">
                <c:v>555.81999999999948</c:v>
              </c:pt>
              <c:pt idx="93">
                <c:v>550.84599999999796</c:v>
              </c:pt>
              <c:pt idx="94">
                <c:v>546.92599999999948</c:v>
              </c:pt>
              <c:pt idx="95">
                <c:v>541.83999999999946</c:v>
              </c:pt>
              <c:pt idx="96">
                <c:v>557.24400000000003</c:v>
              </c:pt>
              <c:pt idx="97">
                <c:v>555.54699999999946</c:v>
              </c:pt>
              <c:pt idx="98">
                <c:v>551.86099999999749</c:v>
              </c:pt>
              <c:pt idx="99">
                <c:v>541.97400000000005</c:v>
              </c:pt>
              <c:pt idx="100">
                <c:v>530.61599999999999</c:v>
              </c:pt>
              <c:pt idx="101">
                <c:v>518.70500000000004</c:v>
              </c:pt>
              <c:pt idx="102">
                <c:v>524.11800000000005</c:v>
              </c:pt>
              <c:pt idx="103">
                <c:v>533.37199999999996</c:v>
              </c:pt>
              <c:pt idx="104">
                <c:v>554.08600000000001</c:v>
              </c:pt>
              <c:pt idx="105">
                <c:v>567.25</c:v>
              </c:pt>
              <c:pt idx="106">
                <c:v>583.41999999999996</c:v>
              </c:pt>
              <c:pt idx="107">
                <c:v>605.13400000000001</c:v>
              </c:pt>
              <c:pt idx="108">
                <c:v>637.66199999999947</c:v>
              </c:pt>
              <c:pt idx="109">
                <c:v>648.01800000000003</c:v>
              </c:pt>
              <c:pt idx="110">
                <c:v>661.04300000000001</c:v>
              </c:pt>
              <c:pt idx="111">
                <c:v>655.89800000000002</c:v>
              </c:pt>
              <c:pt idx="112">
                <c:v>641.22199999999998</c:v>
              </c:pt>
              <c:pt idx="113">
                <c:v>645.95499999999947</c:v>
              </c:pt>
              <c:pt idx="114">
                <c:v>655.34199999999748</c:v>
              </c:pt>
              <c:pt idx="115">
                <c:v>673.42099999999948</c:v>
              </c:pt>
              <c:pt idx="116">
                <c:v>683.55699999999797</c:v>
              </c:pt>
              <c:pt idx="117">
                <c:v>695</c:v>
              </c:pt>
              <c:pt idx="118">
                <c:v>697.78900000000283</c:v>
              </c:pt>
              <c:pt idx="119">
                <c:v>710.65199999999948</c:v>
              </c:pt>
              <c:pt idx="120">
                <c:v>740.06199999999797</c:v>
              </c:pt>
              <c:pt idx="121">
                <c:v>739.61099999999999</c:v>
              </c:pt>
              <c:pt idx="122">
                <c:v>734.44799999999748</c:v>
              </c:pt>
              <c:pt idx="123">
                <c:v>728.51199999999949</c:v>
              </c:pt>
              <c:pt idx="124">
                <c:v>703.20500000000004</c:v>
              </c:pt>
              <c:pt idx="125">
                <c:v>689.93299999999749</c:v>
              </c:pt>
            </c:numLit>
          </c:val>
        </c:ser>
        <c:marker val="1"/>
        <c:axId val="103959936"/>
        <c:axId val="103978112"/>
      </c:lineChart>
      <c:lineChart>
        <c:grouping val="standard"/>
        <c:ser>
          <c:idx val="1"/>
          <c:order val="1"/>
          <c:tx>
            <c:v>#REF!</c:v>
          </c:tx>
          <c:spPr>
            <a:ln w="25400">
              <a:solidFill>
                <a:srgbClr val="808080"/>
              </a:solidFill>
              <a:prstDash val="solid"/>
            </a:ln>
          </c:spPr>
          <c:marker>
            <c:symbol val="none"/>
          </c:marker>
          <c:dLbls>
            <c:dLbl>
              <c:idx val="37"/>
              <c:layout>
                <c:manualLayout>
                  <c:x val="0.26436534190622635"/>
                  <c:y val="-0.12029716624405012"/>
                </c:manualLayout>
              </c:layout>
              <c:tx>
                <c:rich>
                  <a:bodyPr/>
                  <a:lstStyle/>
                  <a:p>
                    <a:pPr>
                      <a:defRPr sz="800" b="0" i="0" u="none" strike="noStrike" baseline="0">
                        <a:solidFill>
                          <a:srgbClr val="000000"/>
                        </a:solidFill>
                        <a:latin typeface="Arial"/>
                        <a:ea typeface="Arial"/>
                        <a:cs typeface="Arial"/>
                      </a:defRPr>
                    </a:pPr>
                    <a:r>
                      <a:rPr lang="pt-PT" sz="700" b="0" i="0" u="none" strike="noStrike" baseline="0">
                        <a:solidFill>
                          <a:srgbClr val="333333"/>
                        </a:solidFill>
                        <a:latin typeface="Arial"/>
                        <a:cs typeface="Arial"/>
                      </a:rPr>
                      <a:t>…ao longo do período </a:t>
                    </a:r>
                    <a:r>
                      <a:rPr lang="pt-PT" sz="600" b="0" i="0" u="none" strike="noStrike" baseline="0">
                        <a:solidFill>
                          <a:srgbClr val="333333"/>
                        </a:solidFill>
                        <a:latin typeface="Arial"/>
                        <a:cs typeface="Arial"/>
                      </a:rPr>
                      <a:t>(vh)</a:t>
                    </a:r>
                  </a:p>
                </c:rich>
              </c:tx>
              <c:spPr>
                <a:noFill/>
                <a:ln w="25400">
                  <a:noFill/>
                </a:ln>
              </c:spPr>
              <c:dLblPos val="r"/>
            </c:dLbl>
            <c:delete val="1"/>
          </c:dLbls>
          <c:cat>
            <c:strLit>
              <c:ptCount val="126"/>
              <c:pt idx="0">
                <c:v>jan.03</c:v>
              </c:pt>
              <c:pt idx="6">
                <c:v>jul.03</c:v>
              </c:pt>
              <c:pt idx="12">
                <c:v>jan.04</c:v>
              </c:pt>
              <c:pt idx="18">
                <c:v>jul.04</c:v>
              </c:pt>
              <c:pt idx="24">
                <c:v>jan.05</c:v>
              </c:pt>
              <c:pt idx="30">
                <c:v>jul.05</c:v>
              </c:pt>
              <c:pt idx="36">
                <c:v>jan.06</c:v>
              </c:pt>
              <c:pt idx="42">
                <c:v>jul.06</c:v>
              </c:pt>
              <c:pt idx="48">
                <c:v>jan.07</c:v>
              </c:pt>
              <c:pt idx="54">
                <c:v>jul.07</c:v>
              </c:pt>
              <c:pt idx="60">
                <c:v>jan.08</c:v>
              </c:pt>
              <c:pt idx="66">
                <c:v>jul.08</c:v>
              </c:pt>
              <c:pt idx="72">
                <c:v>jan.09</c:v>
              </c:pt>
              <c:pt idx="78">
                <c:v>jul.09</c:v>
              </c:pt>
              <c:pt idx="84">
                <c:v>jan.10</c:v>
              </c:pt>
              <c:pt idx="90">
                <c:v>jul.10</c:v>
              </c:pt>
              <c:pt idx="96">
                <c:v>jan.11</c:v>
              </c:pt>
              <c:pt idx="102">
                <c:v>jul.11</c:v>
              </c:pt>
              <c:pt idx="108">
                <c:v>jan.12</c:v>
              </c:pt>
              <c:pt idx="114">
                <c:v>jul.12</c:v>
              </c:pt>
              <c:pt idx="120">
                <c:v>jan. 13</c:v>
              </c:pt>
            </c:strLit>
          </c:cat>
          <c:val>
            <c:numLit>
              <c:formatCode>General</c:formatCode>
              <c:ptCount val="126"/>
              <c:pt idx="0">
                <c:v>18.363751817939722</c:v>
              </c:pt>
              <c:pt idx="1">
                <c:v>25.219242230736374</c:v>
              </c:pt>
              <c:pt idx="2">
                <c:v>23.4470716207706</c:v>
              </c:pt>
              <c:pt idx="3">
                <c:v>12.864659375774774</c:v>
              </c:pt>
              <c:pt idx="4">
                <c:v>15.684421534936989</c:v>
              </c:pt>
              <c:pt idx="5">
                <c:v>10.681557846506324</c:v>
              </c:pt>
              <c:pt idx="6">
                <c:v>11.914483528188526</c:v>
              </c:pt>
              <c:pt idx="7">
                <c:v>5.8919506889050215</c:v>
              </c:pt>
              <c:pt idx="8">
                <c:v>8.1377097213017429</c:v>
              </c:pt>
              <c:pt idx="9">
                <c:v>-0.48061287175225387</c:v>
              </c:pt>
              <c:pt idx="10">
                <c:v>-2.0618117531789792</c:v>
              </c:pt>
              <c:pt idx="11">
                <c:v>3.9882779793469352</c:v>
              </c:pt>
              <c:pt idx="12">
                <c:v>-8.1008583690987059</c:v>
              </c:pt>
              <c:pt idx="13">
                <c:v>-3.524398812356933</c:v>
              </c:pt>
              <c:pt idx="14">
                <c:v>8.6840579710144699</c:v>
              </c:pt>
              <c:pt idx="15">
                <c:v>-2.0038563862244008</c:v>
              </c:pt>
              <c:pt idx="16">
                <c:v>-3.7948362502166155</c:v>
              </c:pt>
              <c:pt idx="17">
                <c:v>3.783239902256744</c:v>
              </c:pt>
              <c:pt idx="18">
                <c:v>2.2660835278465337E-3</c:v>
              </c:pt>
              <c:pt idx="19">
                <c:v>18.007761228100215</c:v>
              </c:pt>
              <c:pt idx="20">
                <c:v>15.490936068640774</c:v>
              </c:pt>
              <c:pt idx="21">
                <c:v>-6.8681917211328987</c:v>
              </c:pt>
              <c:pt idx="22">
                <c:v>14.242839433679123</c:v>
              </c:pt>
              <c:pt idx="23">
                <c:v>5.6013312219866274</c:v>
              </c:pt>
              <c:pt idx="24">
                <c:v>6.2463514302393524</c:v>
              </c:pt>
              <c:pt idx="25">
                <c:v>3.4628576798383577</c:v>
              </c:pt>
              <c:pt idx="26">
                <c:v>0.46084915724344838</c:v>
              </c:pt>
              <c:pt idx="27">
                <c:v>9.5591531755915184</c:v>
              </c:pt>
              <c:pt idx="28">
                <c:v>9.9397900370522763</c:v>
              </c:pt>
              <c:pt idx="29">
                <c:v>15.697626104540042</c:v>
              </c:pt>
              <c:pt idx="30">
                <c:v>-2.9798323136188491</c:v>
              </c:pt>
              <c:pt idx="31">
                <c:v>2.5146891699107767</c:v>
              </c:pt>
              <c:pt idx="32">
                <c:v>-3.9645854571352732</c:v>
              </c:pt>
              <c:pt idx="33">
                <c:v>2.9865294266721243</c:v>
              </c:pt>
              <c:pt idx="34">
                <c:v>0.91566723776890235</c:v>
              </c:pt>
              <c:pt idx="35">
                <c:v>7.426421999695032</c:v>
              </c:pt>
              <c:pt idx="36">
                <c:v>7.7578872740162632</c:v>
              </c:pt>
              <c:pt idx="37">
                <c:v>-0.95140781108082884</c:v>
              </c:pt>
              <c:pt idx="38">
                <c:v>10.15163742938455</c:v>
              </c:pt>
              <c:pt idx="39">
                <c:v>-12.392016004364867</c:v>
              </c:pt>
              <c:pt idx="40">
                <c:v>2.5932080417534698</c:v>
              </c:pt>
              <c:pt idx="41">
                <c:v>-7.6613675541092899E-2</c:v>
              </c:pt>
              <c:pt idx="42">
                <c:v>1.9595936003737213</c:v>
              </c:pt>
              <c:pt idx="43">
                <c:v>2.0331627237776262</c:v>
              </c:pt>
              <c:pt idx="44">
                <c:v>-5.1374145703067695</c:v>
              </c:pt>
              <c:pt idx="45">
                <c:v>8.8493062522478247</c:v>
              </c:pt>
              <c:pt idx="46">
                <c:v>2.6994397389221052</c:v>
              </c:pt>
              <c:pt idx="47">
                <c:v>-1.1994889751111861</c:v>
              </c:pt>
              <c:pt idx="48">
                <c:v>-5.9345033472046334</c:v>
              </c:pt>
              <c:pt idx="49">
                <c:v>-1.8133467825130138</c:v>
              </c:pt>
              <c:pt idx="50">
                <c:v>-10.340107199321324</c:v>
              </c:pt>
              <c:pt idx="51">
                <c:v>-1.4868827360718311</c:v>
              </c:pt>
              <c:pt idx="52">
                <c:v>-2.6759438804608178</c:v>
              </c:pt>
              <c:pt idx="53">
                <c:v>-5.7049070346942727</c:v>
              </c:pt>
              <c:pt idx="54">
                <c:v>2.8794612177578172</c:v>
              </c:pt>
              <c:pt idx="55">
                <c:v>-6.0750364086086144</c:v>
              </c:pt>
              <c:pt idx="56">
                <c:v>-13.236353603016648</c:v>
              </c:pt>
              <c:pt idx="57">
                <c:v>-3.3649833055091731</c:v>
              </c:pt>
              <c:pt idx="58">
                <c:v>-12.73649020976452</c:v>
              </c:pt>
              <c:pt idx="59">
                <c:v>-15.136131797610219</c:v>
              </c:pt>
              <c:pt idx="60">
                <c:v>-3.3870149853992837</c:v>
              </c:pt>
              <c:pt idx="61">
                <c:v>2.7153864113938777</c:v>
              </c:pt>
              <c:pt idx="62">
                <c:v>-7.5479001354751274</c:v>
              </c:pt>
              <c:pt idx="63">
                <c:v>21.472974396796964</c:v>
              </c:pt>
              <c:pt idx="64">
                <c:v>-0.22502461206693747</c:v>
              </c:pt>
              <c:pt idx="65">
                <c:v>10.466268580866478</c:v>
              </c:pt>
              <c:pt idx="66">
                <c:v>12.996815924829107</c:v>
              </c:pt>
              <c:pt idx="67">
                <c:v>6.1923162117594561</c:v>
              </c:pt>
              <c:pt idx="68">
                <c:v>16.418147768630085</c:v>
              </c:pt>
              <c:pt idx="69">
                <c:v>18.774856484730691</c:v>
              </c:pt>
              <c:pt idx="70">
                <c:v>24.835817125536831</c:v>
              </c:pt>
              <c:pt idx="71">
                <c:v>37.141647855530209</c:v>
              </c:pt>
              <c:pt idx="72">
                <c:v>27.296749438934178</c:v>
              </c:pt>
              <c:pt idx="73">
                <c:v>37.696906326006413</c:v>
              </c:pt>
              <c:pt idx="74">
                <c:v>52.915590910148161</c:v>
              </c:pt>
              <c:pt idx="75">
                <c:v>26.229508196721216</c:v>
              </c:pt>
              <c:pt idx="76">
                <c:v>21.848423624489023</c:v>
              </c:pt>
              <c:pt idx="77">
                <c:v>21.523209274508801</c:v>
              </c:pt>
              <c:pt idx="78">
                <c:v>18.546543706155813</c:v>
              </c:pt>
              <c:pt idx="79">
                <c:v>17.572484761397078</c:v>
              </c:pt>
              <c:pt idx="80">
                <c:v>10.154032931178406</c:v>
              </c:pt>
              <c:pt idx="81">
                <c:v>-0.78937001909032967</c:v>
              </c:pt>
              <c:pt idx="82">
                <c:v>3.1986106193197976</c:v>
              </c:pt>
              <c:pt idx="83">
                <c:v>-1.5184247885932978</c:v>
              </c:pt>
              <c:pt idx="84">
                <c:v>-1.0478573662809021</c:v>
              </c:pt>
              <c:pt idx="85">
                <c:v>-9.2394803308186297</c:v>
              </c:pt>
              <c:pt idx="86">
                <c:v>-2.0717034513180077</c:v>
              </c:pt>
              <c:pt idx="87">
                <c:v>-7.4967360681646484</c:v>
              </c:pt>
              <c:pt idx="88">
                <c:v>-7.259090733814082</c:v>
              </c:pt>
              <c:pt idx="89">
                <c:v>-12.763339705854515</c:v>
              </c:pt>
              <c:pt idx="90">
                <c:v>-13.848071808510618</c:v>
              </c:pt>
              <c:pt idx="91">
                <c:v>-0.52435490547813068</c:v>
              </c:pt>
              <c:pt idx="92">
                <c:v>-5.4142672140633294</c:v>
              </c:pt>
              <c:pt idx="93">
                <c:v>-13.290878270032472</c:v>
              </c:pt>
              <c:pt idx="94">
                <c:v>-6.4587281877001912</c:v>
              </c:pt>
              <c:pt idx="95">
                <c:v>-0.81061318291028028</c:v>
              </c:pt>
              <c:pt idx="96">
                <c:v>-9.0923459344511954</c:v>
              </c:pt>
              <c:pt idx="97">
                <c:v>-8.3994179701709708</c:v>
              </c:pt>
              <c:pt idx="98">
                <c:v>-15.211009459312518</c:v>
              </c:pt>
              <c:pt idx="99">
                <c:v>-14.617070271876397</c:v>
              </c:pt>
              <c:pt idx="100">
                <c:v>4.9562379160516423</c:v>
              </c:pt>
              <c:pt idx="101">
                <c:v>4.6888561013712859</c:v>
              </c:pt>
              <c:pt idx="102">
                <c:v>6.1857261378764665</c:v>
              </c:pt>
              <c:pt idx="103">
                <c:v>6.6048391891088576</c:v>
              </c:pt>
              <c:pt idx="104">
                <c:v>17.195875087392231</c:v>
              </c:pt>
              <c:pt idx="105">
                <c:v>22.42770087005518</c:v>
              </c:pt>
              <c:pt idx="106">
                <c:v>20.015370910551766</c:v>
              </c:pt>
              <c:pt idx="107">
                <c:v>35.198095920130179</c:v>
              </c:pt>
              <c:pt idx="108">
                <c:v>19.883355197648228</c:v>
              </c:pt>
              <c:pt idx="109">
                <c:v>19.590167189547671</c:v>
              </c:pt>
              <c:pt idx="110">
                <c:v>19.859676119293631</c:v>
              </c:pt>
              <c:pt idx="111">
                <c:v>15.188028797007203</c:v>
              </c:pt>
              <c:pt idx="112">
                <c:v>12.577993463404978</c:v>
              </c:pt>
              <c:pt idx="113">
                <c:v>16.406557648863103</c:v>
              </c:pt>
              <c:pt idx="114">
                <c:v>12.959026074316407</c:v>
              </c:pt>
              <c:pt idx="115">
                <c:v>12.35036062160755</c:v>
              </c:pt>
              <c:pt idx="116">
                <c:v>-7.0517759936367552</c:v>
              </c:pt>
              <c:pt idx="117">
                <c:v>8.9624812981931807</c:v>
              </c:pt>
              <c:pt idx="118">
                <c:v>1.6897103769465904</c:v>
              </c:pt>
              <c:pt idx="119">
                <c:v>-15.566772605471435</c:v>
              </c:pt>
              <c:pt idx="120">
                <c:v>-1.7508470777465761</c:v>
              </c:pt>
              <c:pt idx="121">
                <c:v>-5.1736733745102024</c:v>
              </c:pt>
              <c:pt idx="122">
                <c:v>-2.9574042091427342</c:v>
              </c:pt>
              <c:pt idx="123">
                <c:v>9.5015105740181127</c:v>
              </c:pt>
              <c:pt idx="124">
                <c:v>-3.9922582915456903</c:v>
              </c:pt>
              <c:pt idx="125">
                <c:v>-6.3705154455621784</c:v>
              </c:pt>
            </c:numLit>
          </c:val>
        </c:ser>
        <c:marker val="1"/>
        <c:axId val="103979648"/>
        <c:axId val="103989632"/>
      </c:lineChart>
      <c:catAx>
        <c:axId val="103959936"/>
        <c:scaling>
          <c:orientation val="minMax"/>
        </c:scaling>
        <c:axPos val="b"/>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103978112"/>
        <c:crosses val="autoZero"/>
        <c:auto val="1"/>
        <c:lblAlgn val="ctr"/>
        <c:lblOffset val="100"/>
        <c:tickLblSkip val="1"/>
        <c:tickMarkSkip val="1"/>
      </c:catAx>
      <c:valAx>
        <c:axId val="103978112"/>
        <c:scaling>
          <c:orientation val="minMax"/>
          <c:max val="800"/>
          <c:min val="100"/>
        </c:scaling>
        <c:axPos val="l"/>
        <c:numFmt formatCode="General" sourceLinked="1"/>
        <c:maj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103959936"/>
        <c:crosses val="autoZero"/>
        <c:crossBetween val="between"/>
        <c:majorUnit val="100"/>
        <c:minorUnit val="100"/>
      </c:valAx>
      <c:catAx>
        <c:axId val="103979648"/>
        <c:scaling>
          <c:orientation val="minMax"/>
        </c:scaling>
        <c:delete val="1"/>
        <c:axPos val="b"/>
        <c:tickLblPos val="none"/>
        <c:crossAx val="103989632"/>
        <c:crosses val="autoZero"/>
        <c:auto val="1"/>
        <c:lblAlgn val="ctr"/>
        <c:lblOffset val="100"/>
      </c:catAx>
      <c:valAx>
        <c:axId val="103989632"/>
        <c:scaling>
          <c:orientation val="minMax"/>
          <c:max val="100"/>
          <c:min val="-30"/>
        </c:scaling>
        <c:axPos val="r"/>
        <c:numFmt formatCode="0" sourceLinked="0"/>
        <c:majorTickMark val="none"/>
        <c:tickLblPos val="nextTo"/>
        <c:spPr>
          <a:ln w="3175">
            <a:solidFill>
              <a:srgbClr val="FFFFFF"/>
            </a:solidFill>
            <a:prstDash val="solid"/>
          </a:ln>
        </c:spPr>
        <c:txPr>
          <a:bodyPr rot="0" vert="horz"/>
          <a:lstStyle/>
          <a:p>
            <a:pPr>
              <a:defRPr sz="600" b="0" i="0" u="none" strike="noStrike" baseline="0">
                <a:solidFill>
                  <a:schemeClr val="tx2"/>
                </a:solidFill>
                <a:latin typeface="Arial"/>
                <a:ea typeface="Arial"/>
                <a:cs typeface="Arial"/>
              </a:defRPr>
            </a:pPr>
            <a:endParaRPr lang="pt-PT"/>
          </a:p>
        </c:txPr>
        <c:crossAx val="103979648"/>
        <c:crosses val="max"/>
        <c:crossBetween val="between"/>
      </c:valAx>
      <c:spPr>
        <a:gradFill rotWithShape="0">
          <a:gsLst>
            <a:gs pos="0">
              <a:srgbClr val="EBF7FF"/>
            </a:gs>
            <a:gs pos="100000">
              <a:srgbClr val="FFFFFF"/>
            </a:gs>
          </a:gsLst>
          <a:lin ang="5400000" scaled="1"/>
        </a:gradFill>
        <a:ln w="25400">
          <a:noFill/>
        </a:ln>
      </c:spPr>
    </c:plotArea>
    <c:plotVisOnly val="1"/>
    <c:dispBlanksAs val="gap"/>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27.xml><?xml version="1.0" encoding="utf-8"?>
<c:chartSpace xmlns:c="http://schemas.openxmlformats.org/drawingml/2006/chart" xmlns:a="http://schemas.openxmlformats.org/drawingml/2006/main" xmlns:r="http://schemas.openxmlformats.org/officeDocument/2006/relationships">
  <c:lang val="pt-P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desemprego registado, no final do período </a:t>
            </a:r>
          </a:p>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 estrangeiros ... </a:t>
            </a:r>
          </a:p>
          <a:p>
            <a:pPr>
              <a:defRPr sz="800" b="0" i="0" u="none" strike="noStrike" baseline="0">
                <a:solidFill>
                  <a:schemeClr val="tx2"/>
                </a:solidFill>
                <a:latin typeface="Arial"/>
                <a:ea typeface="Arial"/>
                <a:cs typeface="Arial"/>
              </a:defRPr>
            </a:pPr>
            <a:endParaRPr lang="pt-PT" sz="800" b="1" i="0" u="none" strike="noStrike" baseline="0">
              <a:solidFill>
                <a:schemeClr val="tx2"/>
              </a:solidFill>
              <a:latin typeface="Arial"/>
              <a:cs typeface="Arial"/>
            </a:endParaRPr>
          </a:p>
        </c:rich>
      </c:tx>
      <c:layout>
        <c:manualLayout>
          <c:xMode val="edge"/>
          <c:yMode val="edge"/>
          <c:x val="0.21021053219412875"/>
          <c:y val="2.7932997139402602E-2"/>
        </c:manualLayout>
      </c:layout>
      <c:spPr>
        <a:noFill/>
        <a:ln w="25400">
          <a:noFill/>
        </a:ln>
      </c:spPr>
    </c:title>
    <c:plotArea>
      <c:layout>
        <c:manualLayout>
          <c:layoutTarget val="inner"/>
          <c:xMode val="edge"/>
          <c:yMode val="edge"/>
          <c:x val="7.5987841945288834E-2"/>
          <c:y val="0.2471916893206014"/>
          <c:w val="0.91185410334346562"/>
          <c:h val="0.47752939982391501"/>
        </c:manualLayout>
      </c:layout>
      <c:lineChart>
        <c:grouping val="standard"/>
        <c:ser>
          <c:idx val="0"/>
          <c:order val="0"/>
          <c:tx>
            <c:v>#REF!</c:v>
          </c:tx>
          <c:spPr>
            <a:ln w="25400">
              <a:solidFill>
                <a:schemeClr val="accent2"/>
              </a:solidFill>
              <a:prstDash val="solid"/>
            </a:ln>
          </c:spPr>
          <c:marker>
            <c:symbol val="none"/>
          </c:marker>
          <c:cat>
            <c:strLit>
              <c:ptCount val="126"/>
              <c:pt idx="0">
                <c:v>jan.03</c:v>
              </c:pt>
              <c:pt idx="6">
                <c:v>jul.03</c:v>
              </c:pt>
              <c:pt idx="12">
                <c:v>jan.04</c:v>
              </c:pt>
              <c:pt idx="18">
                <c:v>jul.04</c:v>
              </c:pt>
              <c:pt idx="24">
                <c:v>jan.05</c:v>
              </c:pt>
              <c:pt idx="30">
                <c:v>jul.05</c:v>
              </c:pt>
              <c:pt idx="36">
                <c:v>jan.06</c:v>
              </c:pt>
              <c:pt idx="42">
                <c:v>jul.06</c:v>
              </c:pt>
              <c:pt idx="48">
                <c:v>jan.07</c:v>
              </c:pt>
              <c:pt idx="54">
                <c:v>jul.07</c:v>
              </c:pt>
              <c:pt idx="60">
                <c:v>jan.08</c:v>
              </c:pt>
              <c:pt idx="66">
                <c:v>jul.08</c:v>
              </c:pt>
              <c:pt idx="72">
                <c:v>jan.09</c:v>
              </c:pt>
              <c:pt idx="78">
                <c:v>jul.09</c:v>
              </c:pt>
              <c:pt idx="84">
                <c:v>jan.10</c:v>
              </c:pt>
              <c:pt idx="90">
                <c:v>jul.10</c:v>
              </c:pt>
              <c:pt idx="96">
                <c:v>jan.11</c:v>
              </c:pt>
              <c:pt idx="102">
                <c:v>jul.11</c:v>
              </c:pt>
              <c:pt idx="108">
                <c:v>jan.12</c:v>
              </c:pt>
              <c:pt idx="114">
                <c:v>jul.12</c:v>
              </c:pt>
              <c:pt idx="120">
                <c:v>jan. 13</c:v>
              </c:pt>
            </c:strLit>
          </c:cat>
          <c:val>
            <c:numLit>
              <c:formatCode>General</c:formatCode>
              <c:ptCount val="126"/>
              <c:pt idx="0">
                <c:v>16.388999999999989</c:v>
              </c:pt>
              <c:pt idx="1">
                <c:v>17.131000000000089</c:v>
              </c:pt>
              <c:pt idx="2">
                <c:v>17.760999999999989</c:v>
              </c:pt>
              <c:pt idx="3">
                <c:v>17.834000000000035</c:v>
              </c:pt>
              <c:pt idx="4">
                <c:v>17.29</c:v>
              </c:pt>
              <c:pt idx="5">
                <c:v>16.898</c:v>
              </c:pt>
              <c:pt idx="6">
                <c:v>16.498999999999906</c:v>
              </c:pt>
              <c:pt idx="7">
                <c:v>16.010000000000005</c:v>
              </c:pt>
              <c:pt idx="8">
                <c:v>16.484999999999989</c:v>
              </c:pt>
              <c:pt idx="9">
                <c:v>17.206</c:v>
              </c:pt>
              <c:pt idx="10">
                <c:v>18.184999999999999</c:v>
              </c:pt>
              <c:pt idx="11">
                <c:v>18.393000000000001</c:v>
              </c:pt>
              <c:pt idx="12">
                <c:v>18.734999999999999</c:v>
              </c:pt>
              <c:pt idx="13">
                <c:v>18.937999999999999</c:v>
              </c:pt>
              <c:pt idx="14">
                <c:v>18.919</c:v>
              </c:pt>
              <c:pt idx="15">
                <c:v>18.533000000000001</c:v>
              </c:pt>
              <c:pt idx="16">
                <c:v>17.831000000000031</c:v>
              </c:pt>
              <c:pt idx="17">
                <c:v>17.315999999999999</c:v>
              </c:pt>
              <c:pt idx="18">
                <c:v>17.151000000000035</c:v>
              </c:pt>
              <c:pt idx="19">
                <c:v>17.212</c:v>
              </c:pt>
              <c:pt idx="20">
                <c:v>17.618000000000031</c:v>
              </c:pt>
              <c:pt idx="21">
                <c:v>18.399999999999999</c:v>
              </c:pt>
              <c:pt idx="22">
                <c:v>19.631000000000089</c:v>
              </c:pt>
              <c:pt idx="23">
                <c:v>20.036000000000001</c:v>
              </c:pt>
              <c:pt idx="24">
                <c:v>20.792000000000002</c:v>
              </c:pt>
              <c:pt idx="25">
                <c:v>21.152999999999999</c:v>
              </c:pt>
              <c:pt idx="26">
                <c:v>21.279999999999987</c:v>
              </c:pt>
              <c:pt idx="27">
                <c:v>21.059000000000001</c:v>
              </c:pt>
              <c:pt idx="28">
                <c:v>20.239999999999988</c:v>
              </c:pt>
              <c:pt idx="29">
                <c:v>19.760000000000002</c:v>
              </c:pt>
              <c:pt idx="30">
                <c:v>19.376000000000001</c:v>
              </c:pt>
              <c:pt idx="31">
                <c:v>19.227</c:v>
              </c:pt>
              <c:pt idx="32">
                <c:v>19.681000000000001</c:v>
              </c:pt>
              <c:pt idx="33">
                <c:v>20.341000000000001</c:v>
              </c:pt>
              <c:pt idx="34">
                <c:v>21.381</c:v>
              </c:pt>
              <c:pt idx="35">
                <c:v>21.57</c:v>
              </c:pt>
              <c:pt idx="36">
                <c:v>22.484999999999989</c:v>
              </c:pt>
              <c:pt idx="37">
                <c:v>22.620999999999999</c:v>
              </c:pt>
              <c:pt idx="38">
                <c:v>22.006</c:v>
              </c:pt>
              <c:pt idx="39">
                <c:v>21.47</c:v>
              </c:pt>
              <c:pt idx="40">
                <c:v>20.838999999999999</c:v>
              </c:pt>
              <c:pt idx="41">
                <c:v>20.100000000000001</c:v>
              </c:pt>
              <c:pt idx="42">
                <c:v>19.398</c:v>
              </c:pt>
              <c:pt idx="43">
                <c:v>19.061</c:v>
              </c:pt>
              <c:pt idx="44">
                <c:v>19.367000000000001</c:v>
              </c:pt>
              <c:pt idx="45">
                <c:v>20.341999999999999</c:v>
              </c:pt>
              <c:pt idx="46">
                <c:v>21.715</c:v>
              </c:pt>
              <c:pt idx="47">
                <c:v>21.672999999999988</c:v>
              </c:pt>
              <c:pt idx="48">
                <c:v>22.158000000000001</c:v>
              </c:pt>
              <c:pt idx="49">
                <c:v>22.187999999999999</c:v>
              </c:pt>
              <c:pt idx="50">
                <c:v>21.812000000000001</c:v>
              </c:pt>
              <c:pt idx="51">
                <c:v>20.263999999999989</c:v>
              </c:pt>
              <c:pt idx="52">
                <c:v>18.646000000000001</c:v>
              </c:pt>
              <c:pt idx="53">
                <c:v>18.143999999999988</c:v>
              </c:pt>
              <c:pt idx="54">
                <c:v>17.896999999999988</c:v>
              </c:pt>
              <c:pt idx="55">
                <c:v>17.408999999999914</c:v>
              </c:pt>
              <c:pt idx="56">
                <c:v>17.971</c:v>
              </c:pt>
              <c:pt idx="57">
                <c:v>18.82</c:v>
              </c:pt>
              <c:pt idx="58">
                <c:v>19.652999999999999</c:v>
              </c:pt>
              <c:pt idx="59">
                <c:v>19.510999999999999</c:v>
              </c:pt>
              <c:pt idx="60">
                <c:v>20.337000000000035</c:v>
              </c:pt>
              <c:pt idx="61">
                <c:v>20.754000000000001</c:v>
              </c:pt>
              <c:pt idx="62">
                <c:v>20.387</c:v>
              </c:pt>
              <c:pt idx="63">
                <c:v>19.956</c:v>
              </c:pt>
              <c:pt idx="64">
                <c:v>19.513999999999999</c:v>
              </c:pt>
              <c:pt idx="65">
                <c:v>19.492999999999906</c:v>
              </c:pt>
              <c:pt idx="66">
                <c:v>19.030999999999999</c:v>
              </c:pt>
              <c:pt idx="67">
                <c:v>19.100000000000001</c:v>
              </c:pt>
              <c:pt idx="68">
                <c:v>19.6170000000001</c:v>
              </c:pt>
              <c:pt idx="69">
                <c:v>20.901999999999987</c:v>
              </c:pt>
              <c:pt idx="70">
                <c:v>23.125</c:v>
              </c:pt>
              <c:pt idx="71">
                <c:v>24.202999999999989</c:v>
              </c:pt>
              <c:pt idx="72">
                <c:v>27.810000000000031</c:v>
              </c:pt>
              <c:pt idx="73">
                <c:v>30.754000000000001</c:v>
              </c:pt>
              <c:pt idx="74">
                <c:v>32.595000000000013</c:v>
              </c:pt>
              <c:pt idx="75">
                <c:v>33.633000000000003</c:v>
              </c:pt>
              <c:pt idx="76">
                <c:v>33.131</c:v>
              </c:pt>
              <c:pt idx="77">
                <c:v>32.700000000000003</c:v>
              </c:pt>
              <c:pt idx="78">
                <c:v>32.155000000000001</c:v>
              </c:pt>
              <c:pt idx="79">
                <c:v>31.524999999999999</c:v>
              </c:pt>
              <c:pt idx="80">
                <c:v>32.326000000000001</c:v>
              </c:pt>
              <c:pt idx="81">
                <c:v>34.146000000000001</c:v>
              </c:pt>
              <c:pt idx="82">
                <c:v>36.079000000000001</c:v>
              </c:pt>
              <c:pt idx="83">
                <c:v>36.442</c:v>
              </c:pt>
              <c:pt idx="84">
                <c:v>39.528000000000013</c:v>
              </c:pt>
              <c:pt idx="85">
                <c:v>40.128000000000156</c:v>
              </c:pt>
              <c:pt idx="86">
                <c:v>41.216000000000001</c:v>
              </c:pt>
              <c:pt idx="87">
                <c:v>40.607000000000006</c:v>
              </c:pt>
              <c:pt idx="88">
                <c:v>38.798000000000179</c:v>
              </c:pt>
              <c:pt idx="89">
                <c:v>37.190000000000012</c:v>
              </c:pt>
              <c:pt idx="90">
                <c:v>35.759</c:v>
              </c:pt>
              <c:pt idx="91">
                <c:v>34.718000000000011</c:v>
              </c:pt>
              <c:pt idx="92">
                <c:v>35</c:v>
              </c:pt>
              <c:pt idx="93">
                <c:v>35.823</c:v>
              </c:pt>
              <c:pt idx="94">
                <c:v>36.856000000000002</c:v>
              </c:pt>
              <c:pt idx="95">
                <c:v>36.496000000000002</c:v>
              </c:pt>
              <c:pt idx="96">
                <c:v>37.914000000000001</c:v>
              </c:pt>
              <c:pt idx="97">
                <c:v>37.963000000000001</c:v>
              </c:pt>
              <c:pt idx="98">
                <c:v>37.704000000000001</c:v>
              </c:pt>
              <c:pt idx="99">
                <c:v>36.465000000000003</c:v>
              </c:pt>
              <c:pt idx="100">
                <c:v>35.322000000000003</c:v>
              </c:pt>
              <c:pt idx="101">
                <c:v>33.807000000000002</c:v>
              </c:pt>
              <c:pt idx="102">
                <c:v>32.816999999999993</c:v>
              </c:pt>
              <c:pt idx="103">
                <c:v>32.464000000000006</c:v>
              </c:pt>
              <c:pt idx="104">
                <c:v>33.67</c:v>
              </c:pt>
              <c:pt idx="105">
                <c:v>35.363</c:v>
              </c:pt>
              <c:pt idx="106">
                <c:v>37.819000000000003</c:v>
              </c:pt>
              <c:pt idx="107">
                <c:v>38.803000000000004</c:v>
              </c:pt>
              <c:pt idx="108">
                <c:v>41.3</c:v>
              </c:pt>
              <c:pt idx="109">
                <c:v>42.3</c:v>
              </c:pt>
              <c:pt idx="110">
                <c:v>42.9</c:v>
              </c:pt>
              <c:pt idx="111">
                <c:v>42.2</c:v>
              </c:pt>
              <c:pt idx="112">
                <c:v>40.800000000000004</c:v>
              </c:pt>
              <c:pt idx="113">
                <c:v>40.800000000000004</c:v>
              </c:pt>
              <c:pt idx="114">
                <c:v>39.200000000000003</c:v>
              </c:pt>
              <c:pt idx="115">
                <c:v>38.700000000000003</c:v>
              </c:pt>
              <c:pt idx="116">
                <c:v>39</c:v>
              </c:pt>
              <c:pt idx="117">
                <c:v>40.5</c:v>
              </c:pt>
              <c:pt idx="118">
                <c:v>41.5</c:v>
              </c:pt>
              <c:pt idx="119">
                <c:v>41.5</c:v>
              </c:pt>
              <c:pt idx="120">
                <c:v>43.3</c:v>
              </c:pt>
            </c:numLit>
          </c:val>
        </c:ser>
        <c:marker val="1"/>
        <c:axId val="104004992"/>
        <c:axId val="104948864"/>
      </c:lineChart>
      <c:catAx>
        <c:axId val="104004992"/>
        <c:scaling>
          <c:orientation val="minMax"/>
        </c:scaling>
        <c:axPos val="b"/>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104948864"/>
        <c:crosses val="autoZero"/>
        <c:auto val="1"/>
        <c:lblAlgn val="ctr"/>
        <c:lblOffset val="100"/>
        <c:tickLblSkip val="1"/>
        <c:tickMarkSkip val="1"/>
      </c:catAx>
      <c:valAx>
        <c:axId val="104948864"/>
        <c:scaling>
          <c:orientation val="minMax"/>
          <c:max val="45"/>
          <c:min val="10"/>
        </c:scaling>
        <c:axPos val="l"/>
        <c:numFmt formatCode="General" sourceLinked="1"/>
        <c:maj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104004992"/>
        <c:crosses val="autoZero"/>
        <c:crossBetween val="between"/>
        <c:majorUnit val="5"/>
        <c:minorUnit val="5"/>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28.xml><?xml version="1.0" encoding="utf-8"?>
<c:chartSpace xmlns:c="http://schemas.openxmlformats.org/drawingml/2006/chart" xmlns:a="http://schemas.openxmlformats.org/drawingml/2006/main" xmlns:r="http://schemas.openxmlformats.org/officeDocument/2006/relationships">
  <c:lang val="pt-PT"/>
  <c:chart>
    <c:plotArea>
      <c:layout>
        <c:manualLayout>
          <c:layoutTarget val="inner"/>
          <c:xMode val="edge"/>
          <c:yMode val="edge"/>
          <c:x val="0.20495571348410374"/>
          <c:y val="6.3777172084258704E-2"/>
          <c:w val="0.59008884931312322"/>
          <c:h val="0.77852648226663979"/>
        </c:manualLayout>
      </c:layout>
      <c:radarChart>
        <c:radarStyle val="marker"/>
        <c:ser>
          <c:idx val="1"/>
          <c:order val="0"/>
          <c:spPr>
            <a:ln w="28575" cap="flat" cmpd="sng" algn="ctr">
              <a:solidFill>
                <a:schemeClr val="accent2"/>
              </a:solidFill>
              <a:prstDash val="solid"/>
            </a:ln>
            <a:effectLst/>
          </c:spPr>
          <c:marker>
            <c:symbol val="none"/>
          </c:marker>
          <c:cat>
            <c:strRef>
              <c:f>('21destaque'!$C$9:$C$25,'21destaque'!$C$27:$C$36,'21destaque'!$C$38:$C$38)</c:f>
              <c:strCache>
                <c:ptCount val="28"/>
                <c:pt idx="0">
                  <c:v>Alemanha</c:v>
                </c:pt>
                <c:pt idx="1">
                  <c:v>Áustria</c:v>
                </c:pt>
                <c:pt idx="2">
                  <c:v>Bélgica</c:v>
                </c:pt>
                <c:pt idx="3">
                  <c:v>Chipre (1)</c:v>
                </c:pt>
                <c:pt idx="4">
                  <c:v>Eslováquia</c:v>
                </c:pt>
                <c:pt idx="5">
                  <c:v>Eslovénia (1)</c:v>
                </c:pt>
                <c:pt idx="6">
                  <c:v>Espanha</c:v>
                </c:pt>
                <c:pt idx="7">
                  <c:v>Estónia (1) </c:v>
                </c:pt>
                <c:pt idx="8">
                  <c:v>Finlândia</c:v>
                </c:pt>
                <c:pt idx="9">
                  <c:v>França</c:v>
                </c:pt>
                <c:pt idx="10">
                  <c:v>Grécia (2)</c:v>
                </c:pt>
                <c:pt idx="11">
                  <c:v>Holanda</c:v>
                </c:pt>
                <c:pt idx="12">
                  <c:v>Irlanda</c:v>
                </c:pt>
                <c:pt idx="13">
                  <c:v>Itália</c:v>
                </c:pt>
                <c:pt idx="14">
                  <c:v>Luxemburgo</c:v>
                </c:pt>
                <c:pt idx="15">
                  <c:v>Malta</c:v>
                </c:pt>
                <c:pt idx="16">
                  <c:v>Portugal</c:v>
                </c:pt>
                <c:pt idx="17">
                  <c:v>Bulgária</c:v>
                </c:pt>
                <c:pt idx="18">
                  <c:v>Dinamarca </c:v>
                </c:pt>
                <c:pt idx="19">
                  <c:v>Hungria (1)</c:v>
                </c:pt>
                <c:pt idx="20">
                  <c:v>Letónia (1)</c:v>
                </c:pt>
                <c:pt idx="21">
                  <c:v>Lituânia </c:v>
                </c:pt>
                <c:pt idx="22">
                  <c:v>Polónia</c:v>
                </c:pt>
                <c:pt idx="23">
                  <c:v>Reino Unido (2)</c:v>
                </c:pt>
                <c:pt idx="24">
                  <c:v>República Checa</c:v>
                </c:pt>
                <c:pt idx="25">
                  <c:v>Roménia (3)</c:v>
                </c:pt>
                <c:pt idx="26">
                  <c:v>Suécia</c:v>
                </c:pt>
                <c:pt idx="27">
                  <c:v>Estados Unidos</c:v>
                </c:pt>
              </c:strCache>
            </c:strRef>
          </c:cat>
          <c:val>
            <c:numRef>
              <c:f>('21destaque'!$J$9:$J$25,'21destaque'!$J$27:$J$36,'21destaque'!$J$38:$J$38)</c:f>
              <c:numCache>
                <c:formatCode>#,##0.00</c:formatCode>
                <c:ptCount val="28"/>
                <c:pt idx="0">
                  <c:v>0.87500000000000011</c:v>
                </c:pt>
                <c:pt idx="1">
                  <c:v>1</c:v>
                </c:pt>
                <c:pt idx="2">
                  <c:v>0.89247311827956988</c:v>
                </c:pt>
                <c:pt idx="3">
                  <c:v>0.91160220994475127</c:v>
                </c:pt>
                <c:pt idx="4">
                  <c:v>1.1492537313432836</c:v>
                </c:pt>
                <c:pt idx="5">
                  <c:v>1.2376237623762376</c:v>
                </c:pt>
                <c:pt idx="6">
                  <c:v>1.0830039525691699</c:v>
                </c:pt>
                <c:pt idx="7">
                  <c:v>0.97499999999999998</c:v>
                </c:pt>
                <c:pt idx="8">
                  <c:v>0.83720930232558144</c:v>
                </c:pt>
                <c:pt idx="9">
                  <c:v>1.009090909090909</c:v>
                </c:pt>
                <c:pt idx="10">
                  <c:v>1.2845528455284552</c:v>
                </c:pt>
                <c:pt idx="11">
                  <c:v>0.87837837837837829</c:v>
                </c:pt>
                <c:pt idx="12">
                  <c:v>0.72151898734177211</c:v>
                </c:pt>
                <c:pt idx="13">
                  <c:v>1.1228070175438596</c:v>
                </c:pt>
                <c:pt idx="14">
                  <c:v>1.34</c:v>
                </c:pt>
                <c:pt idx="15">
                  <c:v>0.91935483870967738</c:v>
                </c:pt>
                <c:pt idx="16">
                  <c:v>1.0432098765432098</c:v>
                </c:pt>
                <c:pt idx="17">
                  <c:v>0.78723404255319152</c:v>
                </c:pt>
                <c:pt idx="18">
                  <c:v>1.3103448275862069</c:v>
                </c:pt>
                <c:pt idx="19">
                  <c:v>1</c:v>
                </c:pt>
                <c:pt idx="20">
                  <c:v>0.89256198347107452</c:v>
                </c:pt>
                <c:pt idx="21">
                  <c:v>0.81954887218045114</c:v>
                </c:pt>
                <c:pt idx="22">
                  <c:v>1.1649484536082475</c:v>
                </c:pt>
                <c:pt idx="23">
                  <c:v>0.85542168674698782</c:v>
                </c:pt>
                <c:pt idx="24">
                  <c:v>1.3559322033898304</c:v>
                </c:pt>
                <c:pt idx="25">
                  <c:v>0.79268292682926833</c:v>
                </c:pt>
                <c:pt idx="26">
                  <c:v>0.9375</c:v>
                </c:pt>
                <c:pt idx="27">
                  <c:v>0.90909090909090906</c:v>
                </c:pt>
              </c:numCache>
            </c:numRef>
          </c:val>
        </c:ser>
        <c:axId val="104955904"/>
        <c:axId val="104958976"/>
      </c:radarChart>
      <c:catAx>
        <c:axId val="104955904"/>
        <c:scaling>
          <c:orientation val="minMax"/>
        </c:scaling>
        <c:axPos val="b"/>
        <c:majorGridlines>
          <c:spPr>
            <a:ln w="3175">
              <a:solidFill>
                <a:srgbClr val="333333"/>
              </a:solidFill>
              <a:prstDash val="solid"/>
            </a:ln>
          </c:spPr>
        </c:majorGridlines>
        <c:numFmt formatCode="0000" sourceLinked="0"/>
        <c:tickLblPos val="nextTo"/>
        <c:txPr>
          <a:bodyPr rot="60000" vert="horz" anchor="t" anchorCtr="0"/>
          <a:lstStyle/>
          <a:p>
            <a:pPr>
              <a:defRPr sz="700" b="0" i="0" u="none" strike="noStrike" baseline="0">
                <a:solidFill>
                  <a:srgbClr val="333333"/>
                </a:solidFill>
                <a:latin typeface="Arial"/>
                <a:ea typeface="Arial"/>
                <a:cs typeface="Arial"/>
              </a:defRPr>
            </a:pPr>
            <a:endParaRPr lang="pt-PT"/>
          </a:p>
        </c:txPr>
        <c:crossAx val="104958976"/>
        <c:crosses val="autoZero"/>
        <c:lblAlgn val="ctr"/>
        <c:lblOffset val="100"/>
      </c:catAx>
      <c:valAx>
        <c:axId val="104958976"/>
        <c:scaling>
          <c:orientation val="minMax"/>
          <c:max val="1.8"/>
          <c:min val="0"/>
        </c:scaling>
        <c:axPos val="l"/>
        <c:majorGridlines>
          <c:spPr>
            <a:ln w="3175">
              <a:solidFill>
                <a:srgbClr val="333333"/>
              </a:solidFill>
              <a:prstDash val="solid"/>
            </a:ln>
          </c:spPr>
        </c:majorGridlines>
        <c:numFmt formatCode="0.0" sourceLinked="0"/>
        <c:majorTickMark val="cross"/>
        <c:tickLblPos val="nextTo"/>
        <c:spPr>
          <a:ln w="3175">
            <a:solidFill>
              <a:srgbClr val="333333"/>
            </a:solidFill>
            <a:prstDash val="solid"/>
          </a:ln>
        </c:spPr>
        <c:txPr>
          <a:bodyPr rot="0" vert="horz"/>
          <a:lstStyle/>
          <a:p>
            <a:pPr>
              <a:defRPr sz="700" b="0" i="0" u="none" strike="noStrike" baseline="0">
                <a:solidFill>
                  <a:srgbClr val="333333"/>
                </a:solidFill>
                <a:latin typeface="Arial"/>
                <a:ea typeface="Arial"/>
                <a:cs typeface="Arial"/>
              </a:defRPr>
            </a:pPr>
            <a:endParaRPr lang="pt-PT"/>
          </a:p>
        </c:txPr>
        <c:crossAx val="104955904"/>
        <c:crosses val="autoZero"/>
        <c:crossBetween val="between"/>
        <c:majorUnit val="0.5"/>
        <c:minorUnit val="0.5"/>
      </c:valAx>
      <c:spPr>
        <a:noFill/>
        <a:ln w="25400">
          <a:noFill/>
        </a:ln>
      </c:spPr>
    </c:plotArea>
    <c:plotVisOnly val="1"/>
    <c:dispBlanksAs val="gap"/>
  </c:chart>
  <c:spPr>
    <a:noFill/>
    <a:ln w="9525">
      <a:noFill/>
    </a:ln>
  </c:spPr>
  <c:txPr>
    <a:bodyPr/>
    <a:lstStyle/>
    <a:p>
      <a:pPr>
        <a:defRPr sz="10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c:printSettings>
</c:chartSpace>
</file>

<file path=xl/charts/chart29.xml><?xml version="1.0" encoding="utf-8"?>
<c:chartSpace xmlns:c="http://schemas.openxmlformats.org/drawingml/2006/chart" xmlns:a="http://schemas.openxmlformats.org/drawingml/2006/main" xmlns:r="http://schemas.openxmlformats.org/officeDocument/2006/relationships">
  <c:lang val="pt-PT"/>
  <c:chart>
    <c:plotArea>
      <c:layout>
        <c:manualLayout>
          <c:layoutTarget val="inner"/>
          <c:xMode val="edge"/>
          <c:yMode val="edge"/>
          <c:x val="0.20495571348410374"/>
          <c:y val="6.3777172084258704E-2"/>
          <c:w val="0.59008884931312322"/>
          <c:h val="0.77852648226663979"/>
        </c:manualLayout>
      </c:layout>
      <c:radarChart>
        <c:radarStyle val="marker"/>
        <c:ser>
          <c:idx val="1"/>
          <c:order val="0"/>
          <c:spPr>
            <a:ln w="28575" cap="flat" cmpd="sng" algn="ctr">
              <a:solidFill>
                <a:schemeClr val="accent2"/>
              </a:solidFill>
              <a:prstDash val="solid"/>
            </a:ln>
            <a:effectLst/>
          </c:spPr>
          <c:marker>
            <c:symbol val="none"/>
          </c:marker>
          <c:cat>
            <c:strLit>
              <c:ptCount val="29"/>
              <c:pt idx="0">
                <c:v>Alemanha</c:v>
              </c:pt>
              <c:pt idx="1">
                <c:v>Áustria</c:v>
              </c:pt>
              <c:pt idx="2">
                <c:v>Bélgica</c:v>
              </c:pt>
              <c:pt idx="3">
                <c:v>Chipre (3)</c:v>
              </c:pt>
              <c:pt idx="4">
                <c:v>Eslováquia</c:v>
              </c:pt>
              <c:pt idx="5">
                <c:v>Eslovénia (3)</c:v>
              </c:pt>
              <c:pt idx="6">
                <c:v>Espanha</c:v>
              </c:pt>
              <c:pt idx="7">
                <c:v>Estónia (2) </c:v>
              </c:pt>
              <c:pt idx="8">
                <c:v>Finlândia</c:v>
              </c:pt>
              <c:pt idx="9">
                <c:v>França</c:v>
              </c:pt>
              <c:pt idx="10">
                <c:v>Grécia (1)</c:v>
              </c:pt>
              <c:pt idx="11">
                <c:v>Holanda</c:v>
              </c:pt>
              <c:pt idx="12">
                <c:v>Irlanda</c:v>
              </c:pt>
              <c:pt idx="13">
                <c:v>Itália</c:v>
              </c:pt>
              <c:pt idx="14">
                <c:v>Luxemburgo</c:v>
              </c:pt>
              <c:pt idx="15">
                <c:v>Malta</c:v>
              </c:pt>
              <c:pt idx="16">
                <c:v>Portugal</c:v>
              </c:pt>
              <c:pt idx="17">
                <c:v>Bulgária</c:v>
              </c:pt>
              <c:pt idx="18">
                <c:v>Dinamarca </c:v>
              </c:pt>
              <c:pt idx="19">
                <c:v>Hungria (2)</c:v>
              </c:pt>
              <c:pt idx="20">
                <c:v>Letónia (1)</c:v>
              </c:pt>
              <c:pt idx="21">
                <c:v>Lituânia </c:v>
              </c:pt>
              <c:pt idx="22">
                <c:v>Polónia</c:v>
              </c:pt>
              <c:pt idx="23">
                <c:v>Reino Unido (1)</c:v>
              </c:pt>
              <c:pt idx="24">
                <c:v>República Checa</c:v>
              </c:pt>
              <c:pt idx="25">
                <c:v>Roménia (3)</c:v>
              </c:pt>
              <c:pt idx="26">
                <c:v>Suécia</c:v>
              </c:pt>
              <c:pt idx="27">
                <c:v>Estados Unidos</c:v>
              </c:pt>
              <c:pt idx="28">
                <c:v>Japão (2)</c:v>
              </c:pt>
            </c:strLit>
          </c:cat>
          <c:val>
            <c:numLit>
              <c:formatCode>General</c:formatCode>
              <c:ptCount val="29"/>
              <c:pt idx="0">
                <c:v>0.89285714285714257</c:v>
              </c:pt>
              <c:pt idx="1">
                <c:v>0.97916666666666652</c:v>
              </c:pt>
              <c:pt idx="2">
                <c:v>0.91111111111111098</c:v>
              </c:pt>
              <c:pt idx="3">
                <c:v>0.95783132530120452</c:v>
              </c:pt>
              <c:pt idx="4">
                <c:v>1.1102941176470578</c:v>
              </c:pt>
              <c:pt idx="5">
                <c:v>1.2038834951456288</c:v>
              </c:pt>
              <c:pt idx="6">
                <c:v>1.049429657794672</c:v>
              </c:pt>
              <c:pt idx="7">
                <c:v>1.0243902439024373</c:v>
              </c:pt>
              <c:pt idx="8">
                <c:v>0.81521739130434756</c:v>
              </c:pt>
              <c:pt idx="9">
                <c:v>1.0185185185185202</c:v>
              </c:pt>
              <c:pt idx="10">
                <c:v>1.2614107883817427</c:v>
              </c:pt>
              <c:pt idx="11">
                <c:v>0.85915492957746453</c:v>
              </c:pt>
              <c:pt idx="12">
                <c:v>0.71794871794871928</c:v>
              </c:pt>
              <c:pt idx="13">
                <c:v>1.147826086956522</c:v>
              </c:pt>
              <c:pt idx="14">
                <c:v>1.346938775510204</c:v>
              </c:pt>
              <c:pt idx="15">
                <c:v>0.95238095238095244</c:v>
              </c:pt>
              <c:pt idx="16">
                <c:v>0.97752808988763917</c:v>
              </c:pt>
              <c:pt idx="17">
                <c:v>0.79285714285714259</c:v>
              </c:pt>
              <c:pt idx="18">
                <c:v>1.0769230769230769</c:v>
              </c:pt>
              <c:pt idx="19">
                <c:v>1.0096153846153846</c:v>
              </c:pt>
              <c:pt idx="20">
                <c:v>0.8175182481751827</c:v>
              </c:pt>
              <c:pt idx="21">
                <c:v>0.83464566929133865</c:v>
              </c:pt>
              <c:pt idx="22">
                <c:v>1.1386138613861414</c:v>
              </c:pt>
              <c:pt idx="23">
                <c:v>0.88888888888888895</c:v>
              </c:pt>
              <c:pt idx="24">
                <c:v>1.3934426229508201</c:v>
              </c:pt>
              <c:pt idx="25">
                <c:v>0.8271604938271605</c:v>
              </c:pt>
              <c:pt idx="26">
                <c:v>0.9506172839506174</c:v>
              </c:pt>
              <c:pt idx="27">
                <c:v>0.89873417721519078</c:v>
              </c:pt>
              <c:pt idx="28">
                <c:v>0.9285714285714286</c:v>
              </c:pt>
            </c:numLit>
          </c:val>
        </c:ser>
        <c:axId val="106986496"/>
        <c:axId val="106988288"/>
      </c:radarChart>
      <c:catAx>
        <c:axId val="106986496"/>
        <c:scaling>
          <c:orientation val="minMax"/>
        </c:scaling>
        <c:axPos val="b"/>
        <c:majorGridlines>
          <c:spPr>
            <a:ln w="3175">
              <a:solidFill>
                <a:srgbClr val="333333"/>
              </a:solidFill>
              <a:prstDash val="solid"/>
            </a:ln>
          </c:spPr>
        </c:majorGridlines>
        <c:numFmt formatCode="0000" sourceLinked="0"/>
        <c:tickLblPos val="nextTo"/>
        <c:txPr>
          <a:bodyPr rot="60000" vert="horz" anchor="t" anchorCtr="0"/>
          <a:lstStyle/>
          <a:p>
            <a:pPr>
              <a:defRPr sz="700" b="0" i="0" u="none" strike="noStrike" baseline="0">
                <a:solidFill>
                  <a:srgbClr val="333333"/>
                </a:solidFill>
                <a:latin typeface="Arial"/>
                <a:ea typeface="Arial"/>
                <a:cs typeface="Arial"/>
              </a:defRPr>
            </a:pPr>
            <a:endParaRPr lang="pt-PT"/>
          </a:p>
        </c:txPr>
        <c:crossAx val="106988288"/>
        <c:crosses val="autoZero"/>
        <c:lblAlgn val="ctr"/>
        <c:lblOffset val="100"/>
      </c:catAx>
      <c:valAx>
        <c:axId val="106988288"/>
        <c:scaling>
          <c:orientation val="minMax"/>
          <c:max val="1.8"/>
          <c:min val="0"/>
        </c:scaling>
        <c:axPos val="l"/>
        <c:majorGridlines>
          <c:spPr>
            <a:ln w="3175">
              <a:solidFill>
                <a:srgbClr val="333333"/>
              </a:solidFill>
              <a:prstDash val="solid"/>
            </a:ln>
          </c:spPr>
        </c:majorGridlines>
        <c:numFmt formatCode="0.0" sourceLinked="0"/>
        <c:majorTickMark val="cross"/>
        <c:tickLblPos val="nextTo"/>
        <c:spPr>
          <a:ln w="3175">
            <a:solidFill>
              <a:srgbClr val="333333"/>
            </a:solidFill>
            <a:prstDash val="solid"/>
          </a:ln>
        </c:spPr>
        <c:txPr>
          <a:bodyPr rot="0" vert="horz"/>
          <a:lstStyle/>
          <a:p>
            <a:pPr>
              <a:defRPr sz="700" b="0" i="0" u="none" strike="noStrike" baseline="0">
                <a:solidFill>
                  <a:srgbClr val="333333"/>
                </a:solidFill>
                <a:latin typeface="Arial"/>
                <a:ea typeface="Arial"/>
                <a:cs typeface="Arial"/>
              </a:defRPr>
            </a:pPr>
            <a:endParaRPr lang="pt-PT"/>
          </a:p>
        </c:txPr>
        <c:crossAx val="106986496"/>
        <c:crosses val="autoZero"/>
        <c:crossBetween val="between"/>
        <c:majorUnit val="0.5"/>
        <c:minorUnit val="0.5"/>
      </c:valAx>
      <c:spPr>
        <a:noFill/>
        <a:ln w="25400">
          <a:noFill/>
        </a:ln>
      </c:spPr>
    </c:plotArea>
    <c:plotVisOnly val="1"/>
    <c:dispBlanksAs val="gap"/>
  </c:chart>
  <c:spPr>
    <a:noFill/>
    <a:ln w="9525">
      <a:noFill/>
    </a:ln>
  </c:spPr>
  <c:txPr>
    <a:bodyPr/>
    <a:lstStyle/>
    <a:p>
      <a:pPr>
        <a:defRPr sz="10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lang val="pt-PT"/>
  <c:chart>
    <c:plotArea>
      <c:layout/>
      <c:barChart>
        <c:barDir val="bar"/>
        <c:grouping val="clustered"/>
        <c:ser>
          <c:idx val="0"/>
          <c:order val="0"/>
          <c:spPr>
            <a:solidFill>
              <a:srgbClr val="CC0000"/>
            </a:solidFill>
            <a:ln w="12700">
              <a:solidFill>
                <a:srgbClr val="FFFFFF"/>
              </a:solidFill>
              <a:prstDash val="solid"/>
            </a:ln>
          </c:spPr>
          <c:val>
            <c:numLit>
              <c:formatCode>General</c:formatCode>
              <c:ptCount val="1"/>
              <c:pt idx="0">
                <c:v>1</c:v>
              </c:pt>
            </c:numLit>
          </c:val>
        </c:ser>
        <c:gapWidth val="80"/>
        <c:axId val="112325376"/>
        <c:axId val="112327296"/>
      </c:barChart>
      <c:catAx>
        <c:axId val="112325376"/>
        <c:scaling>
          <c:orientation val="maxMin"/>
        </c:scaling>
        <c:axPos val="l"/>
        <c:majorTickMark val="none"/>
        <c:tickLblPos val="none"/>
        <c:spPr>
          <a:ln w="3175">
            <a:solidFill>
              <a:srgbClr val="333333"/>
            </a:solidFill>
            <a:prstDash val="solid"/>
          </a:ln>
        </c:spPr>
        <c:crossAx val="112327296"/>
        <c:crosses val="autoZero"/>
        <c:auto val="1"/>
        <c:lblAlgn val="ctr"/>
        <c:lblOffset val="100"/>
        <c:tickMarkSkip val="1"/>
      </c:catAx>
      <c:valAx>
        <c:axId val="112327296"/>
        <c:scaling>
          <c:orientation val="minMax"/>
          <c:max val="3.4"/>
          <c:min val="-2.1"/>
        </c:scaling>
        <c:axPos val="t"/>
        <c:majorGridlines>
          <c:spPr>
            <a:ln w="3175">
              <a:solidFill>
                <a:srgbClr val="FFFFFF"/>
              </a:solidFill>
              <a:prstDash val="solid"/>
            </a:ln>
          </c:spPr>
        </c:majorGridlines>
        <c:numFmt formatCode="General" sourceLinked="1"/>
        <c:majorTickMark val="none"/>
        <c:tickLblPos val="none"/>
        <c:spPr>
          <a:ln w="9525">
            <a:noFill/>
          </a:ln>
        </c:spPr>
        <c:crossAx val="112325376"/>
        <c:crosses val="autoZero"/>
        <c:crossBetween val="between"/>
      </c:valAx>
      <c:spPr>
        <a:noFill/>
        <a:ln w="25400">
          <a:noFill/>
        </a:ln>
      </c:spPr>
    </c:plotArea>
    <c:plotVisOnly val="1"/>
    <c:dispBlanksAs val="gap"/>
  </c:chart>
  <c:spPr>
    <a:noFill/>
    <a:ln w="9525">
      <a:noFill/>
    </a:ln>
  </c:spPr>
  <c:txPr>
    <a:bodyPr/>
    <a:lstStyle/>
    <a:p>
      <a:pPr>
        <a:defRPr sz="10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c:lang val="pt-PT"/>
  <c:chart>
    <c:plotArea>
      <c:layout>
        <c:manualLayout>
          <c:layoutTarget val="inner"/>
          <c:xMode val="edge"/>
          <c:yMode val="edge"/>
          <c:x val="0.20495571348410374"/>
          <c:y val="6.3777172084258704E-2"/>
          <c:w val="0.59008884931312322"/>
          <c:h val="0.77852648226663979"/>
        </c:manualLayout>
      </c:layout>
      <c:radarChart>
        <c:radarStyle val="marker"/>
        <c:ser>
          <c:idx val="1"/>
          <c:order val="0"/>
          <c:spPr>
            <a:ln w="28575" cap="flat" cmpd="sng" algn="ctr">
              <a:solidFill>
                <a:schemeClr val="accent2"/>
              </a:solidFill>
              <a:prstDash val="solid"/>
            </a:ln>
            <a:effectLst/>
          </c:spPr>
          <c:marker>
            <c:symbol val="none"/>
          </c:marker>
          <c:cat>
            <c:strLit>
              <c:ptCount val="29"/>
              <c:pt idx="0">
                <c:v>Alemanha</c:v>
              </c:pt>
              <c:pt idx="1">
                <c:v>Áustria</c:v>
              </c:pt>
              <c:pt idx="2">
                <c:v>Bélgica</c:v>
              </c:pt>
              <c:pt idx="3">
                <c:v>Chipre (3)</c:v>
              </c:pt>
              <c:pt idx="4">
                <c:v>Eslováquia</c:v>
              </c:pt>
              <c:pt idx="5">
                <c:v>Eslovénia (3)</c:v>
              </c:pt>
              <c:pt idx="6">
                <c:v>Espanha</c:v>
              </c:pt>
              <c:pt idx="7">
                <c:v>Estónia (2) </c:v>
              </c:pt>
              <c:pt idx="8">
                <c:v>Finlândia</c:v>
              </c:pt>
              <c:pt idx="9">
                <c:v>França</c:v>
              </c:pt>
              <c:pt idx="10">
                <c:v>Grécia (1)</c:v>
              </c:pt>
              <c:pt idx="11">
                <c:v>Holanda</c:v>
              </c:pt>
              <c:pt idx="12">
                <c:v>Irlanda</c:v>
              </c:pt>
              <c:pt idx="13">
                <c:v>Itália</c:v>
              </c:pt>
              <c:pt idx="14">
                <c:v>Luxemburgo</c:v>
              </c:pt>
              <c:pt idx="15">
                <c:v>Malta</c:v>
              </c:pt>
              <c:pt idx="16">
                <c:v>Portugal</c:v>
              </c:pt>
              <c:pt idx="17">
                <c:v>Bulgária</c:v>
              </c:pt>
              <c:pt idx="18">
                <c:v>Dinamarca </c:v>
              </c:pt>
              <c:pt idx="19">
                <c:v>Hungria (2)</c:v>
              </c:pt>
              <c:pt idx="20">
                <c:v>Letónia (1)</c:v>
              </c:pt>
              <c:pt idx="21">
                <c:v>Lituânia </c:v>
              </c:pt>
              <c:pt idx="22">
                <c:v>Polónia</c:v>
              </c:pt>
              <c:pt idx="23">
                <c:v>Reino Unido (1)</c:v>
              </c:pt>
              <c:pt idx="24">
                <c:v>República Checa</c:v>
              </c:pt>
              <c:pt idx="25">
                <c:v>Roménia (3)</c:v>
              </c:pt>
              <c:pt idx="26">
                <c:v>Suécia</c:v>
              </c:pt>
              <c:pt idx="27">
                <c:v>Estados Unidos</c:v>
              </c:pt>
              <c:pt idx="28">
                <c:v>Japão (2)</c:v>
              </c:pt>
            </c:strLit>
          </c:cat>
          <c:val>
            <c:numLit>
              <c:formatCode>General</c:formatCode>
              <c:ptCount val="29"/>
              <c:pt idx="0">
                <c:v>0.89285714285714257</c:v>
              </c:pt>
              <c:pt idx="1">
                <c:v>0.97916666666666652</c:v>
              </c:pt>
              <c:pt idx="2">
                <c:v>0.91111111111111098</c:v>
              </c:pt>
              <c:pt idx="3">
                <c:v>0.95783132530120452</c:v>
              </c:pt>
              <c:pt idx="4">
                <c:v>1.1102941176470578</c:v>
              </c:pt>
              <c:pt idx="5">
                <c:v>1.2038834951456288</c:v>
              </c:pt>
              <c:pt idx="6">
                <c:v>1.049429657794672</c:v>
              </c:pt>
              <c:pt idx="7">
                <c:v>1.0243902439024373</c:v>
              </c:pt>
              <c:pt idx="8">
                <c:v>0.81521739130434756</c:v>
              </c:pt>
              <c:pt idx="9">
                <c:v>1.0185185185185202</c:v>
              </c:pt>
              <c:pt idx="10">
                <c:v>1.2614107883817427</c:v>
              </c:pt>
              <c:pt idx="11">
                <c:v>0.85915492957746453</c:v>
              </c:pt>
              <c:pt idx="12">
                <c:v>0.71794871794871928</c:v>
              </c:pt>
              <c:pt idx="13">
                <c:v>1.147826086956522</c:v>
              </c:pt>
              <c:pt idx="14">
                <c:v>1.346938775510204</c:v>
              </c:pt>
              <c:pt idx="15">
                <c:v>0.95238095238095244</c:v>
              </c:pt>
              <c:pt idx="16">
                <c:v>0.97752808988763917</c:v>
              </c:pt>
              <c:pt idx="17">
                <c:v>0.79285714285714259</c:v>
              </c:pt>
              <c:pt idx="18">
                <c:v>1.0769230769230769</c:v>
              </c:pt>
              <c:pt idx="19">
                <c:v>1.0096153846153846</c:v>
              </c:pt>
              <c:pt idx="20">
                <c:v>0.8175182481751827</c:v>
              </c:pt>
              <c:pt idx="21">
                <c:v>0.83464566929133865</c:v>
              </c:pt>
              <c:pt idx="22">
                <c:v>1.1386138613861414</c:v>
              </c:pt>
              <c:pt idx="23">
                <c:v>0.88888888888888895</c:v>
              </c:pt>
              <c:pt idx="24">
                <c:v>1.3934426229508201</c:v>
              </c:pt>
              <c:pt idx="25">
                <c:v>0.8271604938271605</c:v>
              </c:pt>
              <c:pt idx="26">
                <c:v>0.9506172839506174</c:v>
              </c:pt>
              <c:pt idx="27">
                <c:v>0.89873417721519078</c:v>
              </c:pt>
              <c:pt idx="28">
                <c:v>0.9285714285714286</c:v>
              </c:pt>
            </c:numLit>
          </c:val>
        </c:ser>
        <c:axId val="107003264"/>
        <c:axId val="107156608"/>
      </c:radarChart>
      <c:catAx>
        <c:axId val="107003264"/>
        <c:scaling>
          <c:orientation val="minMax"/>
        </c:scaling>
        <c:axPos val="b"/>
        <c:majorGridlines>
          <c:spPr>
            <a:ln w="3175">
              <a:solidFill>
                <a:srgbClr val="333333"/>
              </a:solidFill>
              <a:prstDash val="solid"/>
            </a:ln>
          </c:spPr>
        </c:majorGridlines>
        <c:numFmt formatCode="0000" sourceLinked="0"/>
        <c:tickLblPos val="nextTo"/>
        <c:txPr>
          <a:bodyPr rot="60000" vert="horz" anchor="t" anchorCtr="0"/>
          <a:lstStyle/>
          <a:p>
            <a:pPr>
              <a:defRPr sz="700" b="0" i="0" u="none" strike="noStrike" baseline="0">
                <a:solidFill>
                  <a:srgbClr val="333333"/>
                </a:solidFill>
                <a:latin typeface="Arial"/>
                <a:ea typeface="Arial"/>
                <a:cs typeface="Arial"/>
              </a:defRPr>
            </a:pPr>
            <a:endParaRPr lang="pt-PT"/>
          </a:p>
        </c:txPr>
        <c:crossAx val="107156608"/>
        <c:crosses val="autoZero"/>
        <c:lblAlgn val="ctr"/>
        <c:lblOffset val="100"/>
      </c:catAx>
      <c:valAx>
        <c:axId val="107156608"/>
        <c:scaling>
          <c:orientation val="minMax"/>
          <c:max val="1.8"/>
          <c:min val="0"/>
        </c:scaling>
        <c:axPos val="l"/>
        <c:majorGridlines>
          <c:spPr>
            <a:ln w="3175">
              <a:solidFill>
                <a:srgbClr val="333333"/>
              </a:solidFill>
              <a:prstDash val="solid"/>
            </a:ln>
          </c:spPr>
        </c:majorGridlines>
        <c:numFmt formatCode="0.0" sourceLinked="0"/>
        <c:majorTickMark val="cross"/>
        <c:tickLblPos val="nextTo"/>
        <c:spPr>
          <a:ln w="3175">
            <a:solidFill>
              <a:srgbClr val="333333"/>
            </a:solidFill>
            <a:prstDash val="solid"/>
          </a:ln>
        </c:spPr>
        <c:txPr>
          <a:bodyPr rot="0" vert="horz"/>
          <a:lstStyle/>
          <a:p>
            <a:pPr>
              <a:defRPr sz="700" b="0" i="0" u="none" strike="noStrike" baseline="0">
                <a:solidFill>
                  <a:srgbClr val="333333"/>
                </a:solidFill>
                <a:latin typeface="Arial"/>
                <a:ea typeface="Arial"/>
                <a:cs typeface="Arial"/>
              </a:defRPr>
            </a:pPr>
            <a:endParaRPr lang="pt-PT"/>
          </a:p>
        </c:txPr>
        <c:crossAx val="107003264"/>
        <c:crosses val="autoZero"/>
        <c:crossBetween val="between"/>
        <c:majorUnit val="0.5"/>
        <c:minorUnit val="0.5"/>
      </c:valAx>
      <c:spPr>
        <a:noFill/>
        <a:ln w="25400">
          <a:noFill/>
        </a:ln>
      </c:spPr>
    </c:plotArea>
    <c:plotVisOnly val="1"/>
    <c:dispBlanksAs val="gap"/>
  </c:chart>
  <c:spPr>
    <a:noFill/>
    <a:ln w="9525">
      <a:noFill/>
    </a:ln>
  </c:spPr>
  <c:txPr>
    <a:bodyPr/>
    <a:lstStyle/>
    <a:p>
      <a:pPr>
        <a:defRPr sz="10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c:lang val="pt-PT"/>
  <c:chart>
    <c:plotArea>
      <c:layout/>
      <c:barChart>
        <c:barDir val="bar"/>
        <c:grouping val="clustered"/>
        <c:ser>
          <c:idx val="0"/>
          <c:order val="0"/>
          <c:spPr>
            <a:solidFill>
              <a:srgbClr val="CC0000"/>
            </a:solidFill>
            <a:ln w="12700">
              <a:solidFill>
                <a:srgbClr val="FFFFFF"/>
              </a:solidFill>
              <a:prstDash val="solid"/>
            </a:ln>
          </c:spPr>
          <c:val>
            <c:numLit>
              <c:formatCode>General</c:formatCode>
              <c:ptCount val="1"/>
              <c:pt idx="0">
                <c:v>1</c:v>
              </c:pt>
            </c:numLit>
          </c:val>
        </c:ser>
        <c:gapWidth val="80"/>
        <c:axId val="114273664"/>
        <c:axId val="57025664"/>
      </c:barChart>
      <c:catAx>
        <c:axId val="114273664"/>
        <c:scaling>
          <c:orientation val="maxMin"/>
        </c:scaling>
        <c:axPos val="l"/>
        <c:majorTickMark val="none"/>
        <c:tickLblPos val="none"/>
        <c:spPr>
          <a:ln w="3175">
            <a:solidFill>
              <a:srgbClr val="333333"/>
            </a:solidFill>
            <a:prstDash val="solid"/>
          </a:ln>
        </c:spPr>
        <c:crossAx val="57025664"/>
        <c:crosses val="autoZero"/>
        <c:auto val="1"/>
        <c:lblAlgn val="ctr"/>
        <c:lblOffset val="100"/>
        <c:tickMarkSkip val="1"/>
      </c:catAx>
      <c:valAx>
        <c:axId val="57025664"/>
        <c:scaling>
          <c:orientation val="minMax"/>
          <c:max val="0.13"/>
          <c:min val="-3.4000000000000002E-2"/>
        </c:scaling>
        <c:axPos val="t"/>
        <c:majorGridlines>
          <c:spPr>
            <a:ln w="3175">
              <a:solidFill>
                <a:srgbClr val="FFFFFF"/>
              </a:solidFill>
              <a:prstDash val="solid"/>
            </a:ln>
          </c:spPr>
        </c:majorGridlines>
        <c:numFmt formatCode="General" sourceLinked="1"/>
        <c:majorTickMark val="none"/>
        <c:tickLblPos val="none"/>
        <c:spPr>
          <a:ln w="9525">
            <a:noFill/>
          </a:ln>
        </c:spPr>
        <c:crossAx val="114273664"/>
        <c:crosses val="autoZero"/>
        <c:crossBetween val="between"/>
        <c:majorUnit val="2.5000000000000001E-2"/>
      </c:valAx>
      <c:spPr>
        <a:noFill/>
        <a:ln w="25400">
          <a:noFill/>
        </a:ln>
      </c:spPr>
    </c:plotArea>
    <c:plotVisOnly val="1"/>
    <c:dispBlanksAs val="gap"/>
  </c:chart>
  <c:spPr>
    <a:noFill/>
    <a:ln w="9525">
      <a:noFill/>
    </a:ln>
  </c:spPr>
  <c:txPr>
    <a:bodyPr/>
    <a:lstStyle/>
    <a:p>
      <a:pPr>
        <a:defRPr sz="10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chartSpace>
</file>

<file path=xl/charts/chart5.xml><?xml version="1.0" encoding="utf-8"?>
<c:chartSpace xmlns:c="http://schemas.openxmlformats.org/drawingml/2006/chart" xmlns:a="http://schemas.openxmlformats.org/drawingml/2006/main" xmlns:r="http://schemas.openxmlformats.org/officeDocument/2006/relationships">
  <c:lang val="pt-PT"/>
  <c:chart>
    <c:plotArea>
      <c:layout>
        <c:manualLayout>
          <c:layoutTarget val="inner"/>
          <c:xMode val="edge"/>
          <c:yMode val="edge"/>
          <c:x val="3.9451516222501612E-3"/>
          <c:y val="4.0812466903701036E-2"/>
          <c:w val="0.9788134839532836"/>
          <c:h val="0.93403579928657465"/>
        </c:manualLayout>
      </c:layout>
      <c:barChart>
        <c:barDir val="bar"/>
        <c:grouping val="clustered"/>
        <c:ser>
          <c:idx val="0"/>
          <c:order val="0"/>
          <c:spPr>
            <a:solidFill>
              <a:schemeClr val="accent4"/>
            </a:solidFill>
            <a:ln w="12700">
              <a:solidFill>
                <a:srgbClr val="FFFFFF"/>
              </a:solidFill>
              <a:prstDash val="solid"/>
            </a:ln>
          </c:spPr>
          <c:val>
            <c:numRef>
              <c:f>'16irct'!$J$65:$J$74</c:f>
              <c:numCache>
                <c:formatCode>0.0</c:formatCode>
                <c:ptCount val="10"/>
                <c:pt idx="0">
                  <c:v>35.483500607545039</c:v>
                </c:pt>
                <c:pt idx="1">
                  <c:v>6.6284246998115304</c:v>
                </c:pt>
                <c:pt idx="2">
                  <c:v>4.6282708543767148</c:v>
                </c:pt>
                <c:pt idx="3">
                  <c:v>2.8391260292569775</c:v>
                </c:pt>
                <c:pt idx="4">
                  <c:v>2.6666263700838133</c:v>
                </c:pt>
                <c:pt idx="5">
                  <c:v>-3.7145941117355918</c:v>
                </c:pt>
                <c:pt idx="6">
                  <c:v>-5.3960998195087591</c:v>
                </c:pt>
                <c:pt idx="7">
                  <c:v>-5.8872434906786175</c:v>
                </c:pt>
                <c:pt idx="8">
                  <c:v>-6.7634246547061068</c:v>
                </c:pt>
                <c:pt idx="9">
                  <c:v>-8.8860888608886075</c:v>
                </c:pt>
              </c:numCache>
            </c:numRef>
          </c:val>
        </c:ser>
        <c:gapWidth val="80"/>
        <c:axId val="57032704"/>
        <c:axId val="57034240"/>
      </c:barChart>
      <c:catAx>
        <c:axId val="57032704"/>
        <c:scaling>
          <c:orientation val="maxMin"/>
        </c:scaling>
        <c:delete val="1"/>
        <c:axPos val="l"/>
        <c:majorTickMark val="none"/>
        <c:tickLblPos val="none"/>
        <c:crossAx val="57034240"/>
        <c:crossesAt val="0"/>
        <c:auto val="1"/>
        <c:lblAlgn val="ctr"/>
        <c:lblOffset val="100"/>
      </c:catAx>
      <c:valAx>
        <c:axId val="57034240"/>
        <c:scaling>
          <c:orientation val="minMax"/>
          <c:max val="40"/>
          <c:min val="-10"/>
        </c:scaling>
        <c:axPos val="t"/>
        <c:numFmt formatCode="0.0" sourceLinked="1"/>
        <c:majorTickMark val="none"/>
        <c:tickLblPos val="none"/>
        <c:spPr>
          <a:ln w="9525">
            <a:noFill/>
          </a:ln>
        </c:spPr>
        <c:crossAx val="57032704"/>
        <c:crosses val="autoZero"/>
        <c:crossBetween val="between"/>
      </c:valAx>
      <c:spPr>
        <a:noFill/>
      </c:spPr>
    </c:plotArea>
    <c:plotVisOnly val="1"/>
    <c:dispBlanksAs val="gap"/>
  </c:chart>
  <c:spPr>
    <a:solidFill>
      <a:srgbClr val="FFFFFF"/>
    </a:solidFill>
    <a:ln w="9525">
      <a:noFill/>
    </a:ln>
  </c:spPr>
  <c:txPr>
    <a:bodyPr/>
    <a:lstStyle/>
    <a:p>
      <a:pPr>
        <a:defRPr sz="7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chartSpace>
</file>

<file path=xl/charts/chart6.xml><?xml version="1.0" encoding="utf-8"?>
<c:chartSpace xmlns:c="http://schemas.openxmlformats.org/drawingml/2006/chart" xmlns:a="http://schemas.openxmlformats.org/drawingml/2006/main" xmlns:r="http://schemas.openxmlformats.org/officeDocument/2006/relationships">
  <c:lang val="pt-PT"/>
  <c:chart>
    <c:title>
      <c:tx>
        <c:rich>
          <a:bodyPr/>
          <a:lstStyle/>
          <a:p>
            <a:pPr>
              <a:defRPr sz="700" b="1" i="0" u="none" strike="noStrike" baseline="0">
                <a:solidFill>
                  <a:srgbClr val="333333"/>
                </a:solidFill>
                <a:latin typeface="Arial"/>
                <a:ea typeface="Arial"/>
                <a:cs typeface="Arial"/>
              </a:defRPr>
            </a:pPr>
            <a:r>
              <a:rPr lang="pt-PT"/>
              <a:t>... por sexo</a:t>
            </a:r>
          </a:p>
        </c:rich>
      </c:tx>
      <c:layout>
        <c:manualLayout>
          <c:xMode val="edge"/>
          <c:yMode val="edge"/>
          <c:x val="0.39107197925462411"/>
          <c:y val="5.6803307963070558E-2"/>
        </c:manualLayout>
      </c:layout>
      <c:spPr>
        <a:noFill/>
        <a:ln w="25400">
          <a:noFill/>
        </a:ln>
      </c:spPr>
    </c:title>
    <c:plotArea>
      <c:layout>
        <c:manualLayout>
          <c:layoutTarget val="inner"/>
          <c:xMode val="edge"/>
          <c:yMode val="edge"/>
          <c:x val="0.28422775778271936"/>
          <c:y val="0.25193893811674128"/>
          <c:w val="0.68682615202571895"/>
          <c:h val="0.66089096625960075"/>
        </c:manualLayout>
      </c:layout>
      <c:barChart>
        <c:barDir val="bar"/>
        <c:grouping val="clustered"/>
        <c:ser>
          <c:idx val="0"/>
          <c:order val="0"/>
          <c:spPr>
            <a:solidFill>
              <a:schemeClr val="bg1">
                <a:lumMod val="65000"/>
                <a:alpha val="91000"/>
              </a:schemeClr>
            </a:solidFill>
            <a:ln w="12700">
              <a:solidFill>
                <a:srgbClr val="808080"/>
              </a:solidFill>
              <a:prstDash val="solid"/>
            </a:ln>
          </c:spPr>
          <c:dPt>
            <c:idx val="0"/>
            <c:spPr>
              <a:solidFill>
                <a:schemeClr val="bg1">
                  <a:lumMod val="85000"/>
                  <a:alpha val="91000"/>
                </a:schemeClr>
              </a:solidFill>
              <a:ln w="12700">
                <a:solidFill>
                  <a:schemeClr val="bg1">
                    <a:lumMod val="85000"/>
                  </a:schemeClr>
                </a:solidFill>
                <a:prstDash val="solid"/>
              </a:ln>
            </c:spPr>
          </c:dPt>
          <c:dLbls>
            <c:dLbl>
              <c:idx val="0"/>
              <c:layout>
                <c:manualLayout>
                  <c:x val="0"/>
                  <c:y val="0"/>
                </c:manualLayout>
              </c:layout>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Val val="1"/>
            </c:dLbl>
            <c:dLbl>
              <c:idx val="1"/>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
            <c:dLbl>
              <c:idx val="2"/>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
            <c:dLbl>
              <c:idx val="3"/>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
            <c:dLbl>
              <c:idx val="4"/>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
            <c:dLbl>
              <c:idx val="5"/>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
            <c:dLbl>
              <c:idx val="6"/>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
            <c:dLbl>
              <c:idx val="7"/>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
            <c:dLbl>
              <c:idx val="8"/>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
            <c:dLbl>
              <c:idx val="9"/>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
            <c:dLbl>
              <c:idx val="10"/>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
            <c:dLbl>
              <c:idx val="11"/>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
            <c:dLbl>
              <c:idx val="12"/>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
            <c:dLbl>
              <c:idx val="13"/>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
            <c:dLbl>
              <c:idx val="14"/>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
            <c:dLbl>
              <c:idx val="15"/>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
            <c:dLbl>
              <c:idx val="16"/>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
            <c:dLbl>
              <c:idx val="17"/>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
            <c:dLbl>
              <c:idx val="18"/>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
            <c:dLbl>
              <c:idx val="19"/>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
            <c:numFmt formatCode="#,##0" sourceLinked="0"/>
            <c:spPr>
              <a:noFill/>
              <a:ln w="25400">
                <a:noFill/>
              </a:ln>
            </c:spPr>
            <c:txPr>
              <a:bodyPr anchor="ctr" anchorCtr="0"/>
              <a:lstStyle/>
              <a:p>
                <a:pPr>
                  <a:defRPr sz="700" b="1" i="0" u="none" strike="noStrike" baseline="0">
                    <a:solidFill>
                      <a:srgbClr val="969696"/>
                    </a:solidFill>
                    <a:latin typeface="Arial"/>
                    <a:ea typeface="Arial"/>
                    <a:cs typeface="Arial"/>
                  </a:defRPr>
                </a:pPr>
                <a:endParaRPr lang="pt-PT"/>
              </a:p>
            </c:txPr>
            <c:dLblPos val="outEnd"/>
            <c:showVal val="1"/>
          </c:dLbls>
          <c:cat>
            <c:strLit>
              <c:ptCount val="2"/>
              <c:pt idx="0">
                <c:v> Feminino</c:v>
              </c:pt>
              <c:pt idx="1">
                <c:v> Masculino</c:v>
              </c:pt>
            </c:strLit>
          </c:cat>
          <c:val>
            <c:numLit>
              <c:formatCode>General</c:formatCode>
              <c:ptCount val="2"/>
              <c:pt idx="0">
                <c:v>138198</c:v>
              </c:pt>
              <c:pt idx="1">
                <c:v>131705</c:v>
              </c:pt>
            </c:numLit>
          </c:val>
        </c:ser>
        <c:gapWidth val="120"/>
        <c:axId val="57404032"/>
        <c:axId val="57405824"/>
      </c:barChart>
      <c:catAx>
        <c:axId val="57404032"/>
        <c:scaling>
          <c:orientation val="minMax"/>
        </c:scaling>
        <c:axPos val="l"/>
        <c:numFmt formatCode="General" sourceLinked="1"/>
        <c:tickLblPos val="nextTo"/>
        <c:spPr>
          <a:ln w="9525">
            <a:noFill/>
          </a:ln>
        </c:spPr>
        <c:txPr>
          <a:bodyPr rot="0" vert="horz"/>
          <a:lstStyle/>
          <a:p>
            <a:pPr>
              <a:defRPr sz="600" b="0" i="0" u="none" strike="noStrike" baseline="0">
                <a:solidFill>
                  <a:srgbClr val="333333"/>
                </a:solidFill>
                <a:latin typeface="Arial"/>
                <a:ea typeface="Arial"/>
                <a:cs typeface="Arial"/>
              </a:defRPr>
            </a:pPr>
            <a:endParaRPr lang="pt-PT"/>
          </a:p>
        </c:txPr>
        <c:crossAx val="57405824"/>
        <c:crosses val="autoZero"/>
        <c:auto val="1"/>
        <c:lblAlgn val="ctr"/>
        <c:lblOffset val="100"/>
        <c:tickLblSkip val="1"/>
        <c:tickMarkSkip val="1"/>
      </c:catAx>
      <c:valAx>
        <c:axId val="57405824"/>
        <c:scaling>
          <c:orientation val="minMax"/>
          <c:max val="200000"/>
        </c:scaling>
        <c:delete val="1"/>
        <c:axPos val="b"/>
        <c:majorGridlines>
          <c:spPr>
            <a:ln w="3175">
              <a:solidFill>
                <a:srgbClr val="FFF2E5"/>
              </a:solidFill>
              <a:prstDash val="sysDash"/>
            </a:ln>
          </c:spPr>
        </c:majorGridlines>
        <c:numFmt formatCode="General" sourceLinked="1"/>
        <c:tickLblPos val="none"/>
        <c:crossAx val="57404032"/>
        <c:crosses val="autoZero"/>
        <c:crossBetween val="between"/>
      </c:valAx>
      <c:spPr>
        <a:solidFill>
          <a:schemeClr val="accent6"/>
        </a:solidFill>
        <a:ln w="25400">
          <a:noFill/>
        </a:ln>
      </c:spPr>
    </c:plotArea>
    <c:plotVisOnly val="1"/>
    <c:dispBlanksAs val="gap"/>
  </c:chart>
  <c:spPr>
    <a:solidFill>
      <a:schemeClr val="accent5"/>
    </a:solidFill>
    <a:ln w="9525">
      <a:noFill/>
    </a:ln>
  </c:spPr>
  <c:txPr>
    <a:bodyPr/>
    <a:lstStyle/>
    <a:p>
      <a:pPr>
        <a:defRPr sz="700" b="0" i="0" u="none" strike="noStrike" baseline="0">
          <a:solidFill>
            <a:srgbClr val="333333"/>
          </a:solidFill>
          <a:latin typeface="Arial"/>
          <a:ea typeface="Arial"/>
          <a:cs typeface="Arial"/>
        </a:defRPr>
      </a:pPr>
      <a:endParaRPr lang="pt-PT"/>
    </a:p>
  </c:txPr>
  <c:printSettings>
    <c:headerFooter alignWithMargins="0"/>
    <c:pageMargins b="1" l="0.75000000000001465" r="0.75000000000001465" t="1" header="0" footer="0"/>
    <c:pageSetup orientation="portrait"/>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lang val="pt-PT"/>
  <c:chart>
    <c:title>
      <c:tx>
        <c:rich>
          <a:bodyPr/>
          <a:lstStyle/>
          <a:p>
            <a:pPr>
              <a:defRPr sz="700" b="1" i="0" u="none" strike="noStrike" baseline="0">
                <a:solidFill>
                  <a:srgbClr val="333333"/>
                </a:solidFill>
                <a:latin typeface="Arial"/>
                <a:ea typeface="Arial"/>
                <a:cs typeface="Arial"/>
              </a:defRPr>
            </a:pPr>
            <a:r>
              <a:rPr lang="pt-PT"/>
              <a:t>... por grupo etário </a:t>
            </a:r>
          </a:p>
        </c:rich>
      </c:tx>
      <c:layout>
        <c:manualLayout>
          <c:xMode val="edge"/>
          <c:yMode val="edge"/>
          <c:x val="0.45047851630225033"/>
          <c:y val="2.9868411235183037E-2"/>
        </c:manualLayout>
      </c:layout>
      <c:spPr>
        <a:noFill/>
        <a:ln w="25400">
          <a:noFill/>
        </a:ln>
      </c:spPr>
    </c:title>
    <c:plotArea>
      <c:layout>
        <c:manualLayout>
          <c:layoutTarget val="inner"/>
          <c:xMode val="edge"/>
          <c:yMode val="edge"/>
          <c:x val="0.30502144902265904"/>
          <c:y val="0.1245136186770428"/>
          <c:w val="0.6458053042987234"/>
          <c:h val="0.81076438567995457"/>
        </c:manualLayout>
      </c:layout>
      <c:barChart>
        <c:barDir val="bar"/>
        <c:grouping val="clustered"/>
        <c:ser>
          <c:idx val="0"/>
          <c:order val="0"/>
          <c:spPr>
            <a:solidFill>
              <a:srgbClr val="C0C0C0"/>
            </a:solidFill>
            <a:ln w="12700">
              <a:solidFill>
                <a:srgbClr val="808080"/>
              </a:solidFill>
              <a:prstDash val="solid"/>
            </a:ln>
          </c:spPr>
          <c:dLbls>
            <c:dLbl>
              <c:idx val="0"/>
              <c:layout>
                <c:manualLayout>
                  <c:x val="-7.3368539775902014E-3"/>
                  <c:y val="8.9336887363787726E-3"/>
                </c:manualLayout>
              </c:layout>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Val val="1"/>
            </c:dLbl>
            <c:dLbl>
              <c:idx val="1"/>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
            <c:dLbl>
              <c:idx val="2"/>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
            <c:dLbl>
              <c:idx val="3"/>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
            <c:dLbl>
              <c:idx val="4"/>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
            <c:dLbl>
              <c:idx val="5"/>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
            <c:dLbl>
              <c:idx val="6"/>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
            <c:dLbl>
              <c:idx val="7"/>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
            <c:dLbl>
              <c:idx val="8"/>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
            <c:dLbl>
              <c:idx val="9"/>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
            <c:dLbl>
              <c:idx val="10"/>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
            <c:dLbl>
              <c:idx val="11"/>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
            <c:dLbl>
              <c:idx val="12"/>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
            <c:dLbl>
              <c:idx val="13"/>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
            <c:dLbl>
              <c:idx val="14"/>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
            <c:dLbl>
              <c:idx val="15"/>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
            <c:dLbl>
              <c:idx val="16"/>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
            <c:dLbl>
              <c:idx val="17"/>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
            <c:dLbl>
              <c:idx val="18"/>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
            <c:dLbl>
              <c:idx val="19"/>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
            <c:numFmt formatCode="#,##0" sourceLinked="0"/>
            <c:spPr>
              <a:noFill/>
              <a:ln w="25400">
                <a:noFill/>
              </a:ln>
            </c:spPr>
            <c:txPr>
              <a:bodyPr/>
              <a:lstStyle/>
              <a:p>
                <a:pPr>
                  <a:defRPr sz="700" b="1" i="0" u="none" strike="noStrike" baseline="0">
                    <a:solidFill>
                      <a:srgbClr val="969696"/>
                    </a:solidFill>
                    <a:latin typeface="Arial"/>
                    <a:ea typeface="Arial"/>
                    <a:cs typeface="Arial"/>
                  </a:defRPr>
                </a:pPr>
                <a:endParaRPr lang="pt-PT"/>
              </a:p>
            </c:txPr>
            <c:dLblPos val="outEnd"/>
            <c:showVal val="1"/>
          </c:dLbls>
          <c:cat>
            <c:strLit>
              <c:ptCount val="13"/>
              <c:pt idx="0">
                <c:v>&lt;18 anos</c:v>
              </c:pt>
              <c:pt idx="1">
                <c:v>18 anos</c:v>
              </c:pt>
              <c:pt idx="2">
                <c:v>19 anos</c:v>
              </c:pt>
              <c:pt idx="3">
                <c:v>20 a 24 anos</c:v>
              </c:pt>
              <c:pt idx="4">
                <c:v>25 a 29 anos</c:v>
              </c:pt>
              <c:pt idx="5">
                <c:v>30 a 34 anos</c:v>
              </c:pt>
              <c:pt idx="6">
                <c:v>35 a 39 anos</c:v>
              </c:pt>
              <c:pt idx="7">
                <c:v>40 a 44 anos</c:v>
              </c:pt>
              <c:pt idx="8">
                <c:v>45 a 49 anos</c:v>
              </c:pt>
              <c:pt idx="9">
                <c:v>50 a 54 anos</c:v>
              </c:pt>
              <c:pt idx="10">
                <c:v>55 a 59 anos</c:v>
              </c:pt>
              <c:pt idx="11">
                <c:v>60 a 64 anos</c:v>
              </c:pt>
              <c:pt idx="12">
                <c:v>&gt;=65 anos</c:v>
              </c:pt>
            </c:strLit>
          </c:cat>
          <c:val>
            <c:numLit>
              <c:formatCode>General</c:formatCode>
              <c:ptCount val="13"/>
              <c:pt idx="0">
                <c:v>94250</c:v>
              </c:pt>
              <c:pt idx="1">
                <c:v>5265</c:v>
              </c:pt>
              <c:pt idx="2">
                <c:v>5348</c:v>
              </c:pt>
              <c:pt idx="3">
                <c:v>20452</c:v>
              </c:pt>
              <c:pt idx="4">
                <c:v>15728</c:v>
              </c:pt>
              <c:pt idx="5">
                <c:v>16516</c:v>
              </c:pt>
              <c:pt idx="6">
                <c:v>20045</c:v>
              </c:pt>
              <c:pt idx="7">
                <c:v>21660</c:v>
              </c:pt>
              <c:pt idx="8">
                <c:v>21847</c:v>
              </c:pt>
              <c:pt idx="9">
                <c:v>19978</c:v>
              </c:pt>
              <c:pt idx="10">
                <c:v>16067</c:v>
              </c:pt>
              <c:pt idx="11">
                <c:v>10545</c:v>
              </c:pt>
              <c:pt idx="12">
                <c:v>2202</c:v>
              </c:pt>
            </c:numLit>
          </c:val>
        </c:ser>
        <c:gapWidth val="30"/>
        <c:axId val="85606400"/>
        <c:axId val="85607936"/>
      </c:barChart>
      <c:catAx>
        <c:axId val="85606400"/>
        <c:scaling>
          <c:orientation val="minMax"/>
        </c:scaling>
        <c:axPos val="l"/>
        <c:numFmt formatCode="General" sourceLinked="1"/>
        <c:tickLblPos val="nextTo"/>
        <c:spPr>
          <a:ln w="9525">
            <a:noFill/>
          </a:ln>
        </c:spPr>
        <c:txPr>
          <a:bodyPr rot="0" vert="horz"/>
          <a:lstStyle/>
          <a:p>
            <a:pPr>
              <a:defRPr sz="600" b="0" i="0" u="none" strike="noStrike" baseline="0">
                <a:solidFill>
                  <a:srgbClr val="333333"/>
                </a:solidFill>
                <a:latin typeface="Arial"/>
                <a:ea typeface="Arial"/>
                <a:cs typeface="Arial"/>
              </a:defRPr>
            </a:pPr>
            <a:endParaRPr lang="pt-PT"/>
          </a:p>
        </c:txPr>
        <c:crossAx val="85607936"/>
        <c:crosses val="autoZero"/>
        <c:auto val="1"/>
        <c:lblAlgn val="ctr"/>
        <c:lblOffset val="100"/>
        <c:tickLblSkip val="1"/>
        <c:tickMarkSkip val="1"/>
      </c:catAx>
      <c:valAx>
        <c:axId val="85607936"/>
        <c:scaling>
          <c:orientation val="minMax"/>
          <c:max val="140000"/>
          <c:min val="0"/>
        </c:scaling>
        <c:axPos val="b"/>
        <c:majorGridlines>
          <c:spPr>
            <a:ln w="3175">
              <a:solidFill>
                <a:srgbClr val="FFF2E5"/>
              </a:solidFill>
              <a:prstDash val="sysDash"/>
            </a:ln>
          </c:spPr>
        </c:majorGridlines>
        <c:numFmt formatCode="General" sourceLinked="1"/>
        <c:tickLblPos val="none"/>
        <c:spPr>
          <a:ln w="9525">
            <a:noFill/>
          </a:ln>
        </c:spPr>
        <c:txPr>
          <a:bodyPr rot="0" vert="horz"/>
          <a:lstStyle/>
          <a:p>
            <a:pPr>
              <a:defRPr sz="700" b="0" i="0" u="none" strike="noStrike" baseline="0">
                <a:solidFill>
                  <a:srgbClr val="333333"/>
                </a:solidFill>
                <a:latin typeface="Arial"/>
                <a:ea typeface="Arial"/>
                <a:cs typeface="Arial"/>
              </a:defRPr>
            </a:pPr>
            <a:endParaRPr lang="pt-PT"/>
          </a:p>
        </c:txPr>
        <c:crossAx val="85606400"/>
        <c:crosses val="autoZero"/>
        <c:crossBetween val="between"/>
      </c:valAx>
      <c:spPr>
        <a:solidFill>
          <a:schemeClr val="accent6"/>
        </a:solidFill>
        <a:ln w="25400">
          <a:noFill/>
        </a:ln>
      </c:spPr>
    </c:plotArea>
    <c:plotVisOnly val="1"/>
    <c:dispBlanksAs val="gap"/>
  </c:chart>
  <c:spPr>
    <a:solidFill>
      <a:schemeClr val="accent5"/>
    </a:solidFill>
    <a:ln w="9525">
      <a:noFill/>
    </a:ln>
  </c:spPr>
  <c:txPr>
    <a:bodyPr/>
    <a:lstStyle/>
    <a:p>
      <a:pPr>
        <a:defRPr sz="700" b="0" i="0" u="none" strike="noStrike" baseline="0">
          <a:solidFill>
            <a:srgbClr val="333333"/>
          </a:solidFill>
          <a:latin typeface="Arial"/>
          <a:ea typeface="Arial"/>
          <a:cs typeface="Arial"/>
        </a:defRPr>
      </a:pPr>
      <a:endParaRPr lang="pt-PT"/>
    </a:p>
  </c:txPr>
  <c:printSettings>
    <c:headerFooter alignWithMargins="0"/>
    <c:pageMargins b="1" l="0.75000000000001465" r="0.75000000000001465" t="1" header="0" footer="0"/>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lang val="pt-PT"/>
  <c:chart>
    <c:title>
      <c:tx>
        <c:rich>
          <a:bodyPr/>
          <a:lstStyle/>
          <a:p>
            <a:pPr>
              <a:defRPr sz="700" b="1" i="0" u="none" strike="noStrike" baseline="0">
                <a:solidFill>
                  <a:schemeClr val="accent1"/>
                </a:solidFill>
                <a:latin typeface="Arial"/>
                <a:ea typeface="Arial"/>
                <a:cs typeface="Arial"/>
              </a:defRPr>
            </a:pPr>
            <a:r>
              <a:rPr lang="pt-PT">
                <a:solidFill>
                  <a:schemeClr val="accent1"/>
                </a:solidFill>
              </a:rPr>
              <a:t>... por centro distrital</a:t>
            </a:r>
          </a:p>
        </c:rich>
      </c:tx>
      <c:layout>
        <c:manualLayout>
          <c:xMode val="edge"/>
          <c:yMode val="edge"/>
          <c:x val="0.23284296779975672"/>
          <c:y val="7.3265392234690016E-2"/>
        </c:manualLayout>
      </c:layout>
      <c:spPr>
        <a:noFill/>
        <a:ln w="25400">
          <a:noFill/>
        </a:ln>
      </c:spPr>
    </c:title>
    <c:plotArea>
      <c:layout>
        <c:manualLayout>
          <c:layoutTarget val="inner"/>
          <c:xMode val="edge"/>
          <c:yMode val="edge"/>
          <c:x val="0.41081417121571179"/>
          <c:y val="0.19148891129753196"/>
          <c:w val="0.53736636578963526"/>
          <c:h val="0.78169166183927363"/>
        </c:manualLayout>
      </c:layout>
      <c:barChart>
        <c:barDir val="bar"/>
        <c:grouping val="clustered"/>
        <c:ser>
          <c:idx val="0"/>
          <c:order val="0"/>
          <c:spPr>
            <a:solidFill>
              <a:schemeClr val="tx2"/>
            </a:solidFill>
            <a:ln w="12700">
              <a:solidFill>
                <a:schemeClr val="tx2"/>
              </a:solidFill>
              <a:prstDash val="solid"/>
            </a:ln>
          </c:spPr>
          <c:cat>
            <c:strRef>
              <c:f>'18ssocial'!$C$9:$C$28</c:f>
              <c:strCache>
                <c:ptCount val="20"/>
                <c:pt idx="0">
                  <c:v>Aveiro</c:v>
                </c:pt>
                <c:pt idx="1">
                  <c:v>Beja</c:v>
                </c:pt>
                <c:pt idx="2">
                  <c:v>Braga</c:v>
                </c:pt>
                <c:pt idx="3">
                  <c:v>Bragança</c:v>
                </c:pt>
                <c:pt idx="4">
                  <c:v>Castelo Branco</c:v>
                </c:pt>
                <c:pt idx="5">
                  <c:v>Coimbra</c:v>
                </c:pt>
                <c:pt idx="6">
                  <c:v>Évora</c:v>
                </c:pt>
                <c:pt idx="7">
                  <c:v>Faro</c:v>
                </c:pt>
                <c:pt idx="8">
                  <c:v>Guarda</c:v>
                </c:pt>
                <c:pt idx="9">
                  <c:v>Leiria</c:v>
                </c:pt>
                <c:pt idx="10">
                  <c:v>Lisboa</c:v>
                </c:pt>
                <c:pt idx="11">
                  <c:v>Portalegre</c:v>
                </c:pt>
                <c:pt idx="12">
                  <c:v>Porto</c:v>
                </c:pt>
                <c:pt idx="13">
                  <c:v>Santarém</c:v>
                </c:pt>
                <c:pt idx="14">
                  <c:v>Setúbal</c:v>
                </c:pt>
                <c:pt idx="15">
                  <c:v>Viana do Castelo</c:v>
                </c:pt>
                <c:pt idx="16">
                  <c:v>Vila Real</c:v>
                </c:pt>
                <c:pt idx="17">
                  <c:v>Viseu</c:v>
                </c:pt>
                <c:pt idx="18">
                  <c:v>Açores</c:v>
                </c:pt>
                <c:pt idx="19">
                  <c:v>Madeira</c:v>
                </c:pt>
              </c:strCache>
            </c:strRef>
          </c:cat>
          <c:val>
            <c:numRef>
              <c:f>'18ssocial'!$J$9:$J$28</c:f>
              <c:numCache>
                <c:formatCode>#,##0</c:formatCode>
                <c:ptCount val="20"/>
                <c:pt idx="0">
                  <c:v>4863</c:v>
                </c:pt>
                <c:pt idx="1">
                  <c:v>1808</c:v>
                </c:pt>
                <c:pt idx="2">
                  <c:v>4442</c:v>
                </c:pt>
                <c:pt idx="3">
                  <c:v>819</c:v>
                </c:pt>
                <c:pt idx="4">
                  <c:v>1584</c:v>
                </c:pt>
                <c:pt idx="5">
                  <c:v>3855</c:v>
                </c:pt>
                <c:pt idx="6">
                  <c:v>1420</c:v>
                </c:pt>
                <c:pt idx="7">
                  <c:v>4098</c:v>
                </c:pt>
                <c:pt idx="8">
                  <c:v>1450</c:v>
                </c:pt>
                <c:pt idx="9">
                  <c:v>2676</c:v>
                </c:pt>
                <c:pt idx="10">
                  <c:v>22428</c:v>
                </c:pt>
                <c:pt idx="11">
                  <c:v>1388</c:v>
                </c:pt>
                <c:pt idx="12">
                  <c:v>31558</c:v>
                </c:pt>
                <c:pt idx="13">
                  <c:v>2759</c:v>
                </c:pt>
                <c:pt idx="14">
                  <c:v>9037</c:v>
                </c:pt>
                <c:pt idx="15">
                  <c:v>1361</c:v>
                </c:pt>
                <c:pt idx="16">
                  <c:v>2504</c:v>
                </c:pt>
                <c:pt idx="17">
                  <c:v>3571</c:v>
                </c:pt>
                <c:pt idx="18">
                  <c:v>5741</c:v>
                </c:pt>
                <c:pt idx="19">
                  <c:v>2086</c:v>
                </c:pt>
              </c:numCache>
            </c:numRef>
          </c:val>
        </c:ser>
        <c:gapWidth val="30"/>
        <c:axId val="57275136"/>
        <c:axId val="57276672"/>
      </c:barChart>
      <c:catAx>
        <c:axId val="57275136"/>
        <c:scaling>
          <c:orientation val="maxMin"/>
        </c:scaling>
        <c:axPos val="l"/>
        <c:numFmt formatCode="General" sourceLinked="1"/>
        <c:tickLblPos val="nextTo"/>
        <c:spPr>
          <a:ln w="9525">
            <a:noFill/>
          </a:ln>
        </c:spPr>
        <c:txPr>
          <a:bodyPr rot="0" vert="horz"/>
          <a:lstStyle/>
          <a:p>
            <a:pPr>
              <a:defRPr sz="600" b="1" i="0" u="none" strike="noStrike" baseline="0">
                <a:solidFill>
                  <a:schemeClr val="accent1"/>
                </a:solidFill>
                <a:latin typeface="Arial"/>
                <a:ea typeface="Arial"/>
                <a:cs typeface="Arial"/>
              </a:defRPr>
            </a:pPr>
            <a:endParaRPr lang="pt-PT"/>
          </a:p>
        </c:txPr>
        <c:crossAx val="57276672"/>
        <c:crosses val="autoZero"/>
        <c:auto val="1"/>
        <c:lblAlgn val="ctr"/>
        <c:lblOffset val="100"/>
        <c:tickLblSkip val="1"/>
        <c:tickMarkSkip val="1"/>
      </c:catAx>
      <c:valAx>
        <c:axId val="57276672"/>
        <c:scaling>
          <c:orientation val="minMax"/>
          <c:max val="35000"/>
          <c:min val="0"/>
        </c:scaling>
        <c:axPos val="t"/>
        <c:majorGridlines>
          <c:spPr>
            <a:ln w="3175">
              <a:solidFill>
                <a:srgbClr val="FFF2E5"/>
              </a:solidFill>
              <a:prstDash val="sysDash"/>
            </a:ln>
          </c:spPr>
        </c:majorGridlines>
        <c:numFmt formatCode="#,##0" sourceLinked="1"/>
        <c:tickLblPos val="none"/>
        <c:spPr>
          <a:ln w="9525">
            <a:noFill/>
          </a:ln>
        </c:spPr>
        <c:txPr>
          <a:bodyPr rot="0" vert="horz"/>
          <a:lstStyle/>
          <a:p>
            <a:pPr>
              <a:defRPr sz="700" b="0" i="0" u="none" strike="noStrike" baseline="0">
                <a:solidFill>
                  <a:srgbClr val="333333"/>
                </a:solidFill>
                <a:latin typeface="Arial"/>
                <a:ea typeface="Arial"/>
                <a:cs typeface="Arial"/>
              </a:defRPr>
            </a:pPr>
            <a:endParaRPr lang="pt-PT"/>
          </a:p>
        </c:txPr>
        <c:crossAx val="57275136"/>
        <c:crosses val="autoZero"/>
        <c:crossBetween val="between"/>
      </c:valAx>
      <c:spPr>
        <a:solidFill>
          <a:schemeClr val="accent6"/>
        </a:solidFill>
        <a:ln w="25400">
          <a:noFill/>
        </a:ln>
      </c:spPr>
    </c:plotArea>
    <c:plotVisOnly val="1"/>
    <c:dispBlanksAs val="gap"/>
  </c:chart>
  <c:spPr>
    <a:solidFill>
      <a:schemeClr val="accent5"/>
    </a:solidFill>
    <a:ln w="9525">
      <a:noFill/>
    </a:ln>
  </c:spPr>
  <c:txPr>
    <a:bodyPr/>
    <a:lstStyle/>
    <a:p>
      <a:pPr>
        <a:defRPr sz="700" b="0" i="0" u="none" strike="noStrike" baseline="0">
          <a:solidFill>
            <a:srgbClr val="333333"/>
          </a:solidFill>
          <a:latin typeface="Arial"/>
          <a:ea typeface="Arial"/>
          <a:cs typeface="Arial"/>
        </a:defRPr>
      </a:pPr>
      <a:endParaRPr lang="pt-PT"/>
    </a:p>
  </c:txPr>
  <c:printSettings>
    <c:headerFooter alignWithMargins="0"/>
    <c:pageMargins b="1" l="0.75000000000001465" r="0.75000000000001465" t="1" header="0" footer="0"/>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lang val="pt-PT"/>
  <c:chart>
    <c:autoTitleDeleted val="1"/>
    <c:plotArea>
      <c:layout>
        <c:manualLayout>
          <c:layoutTarget val="inner"/>
          <c:xMode val="edge"/>
          <c:yMode val="edge"/>
          <c:x val="5.5617352614015575E-3"/>
          <c:y val="0"/>
          <c:w val="0.98998887652955136"/>
          <c:h val="0.57699714017843762"/>
        </c:manualLayout>
      </c:layout>
      <c:lineChart>
        <c:grouping val="standard"/>
        <c:ser>
          <c:idx val="0"/>
          <c:order val="0"/>
          <c:spPr>
            <a:ln>
              <a:noFill/>
            </a:ln>
          </c:spPr>
          <c:dLbls>
            <c:dLbl>
              <c:idx val="0"/>
              <c:layout>
                <c:manualLayout>
                  <c:x val="-3.2906904434498521E-2"/>
                  <c:y val="-1.2759863479323619E-2"/>
                </c:manualLayout>
              </c:layout>
              <c:showVal val="1"/>
            </c:dLbl>
            <c:dLbl>
              <c:idx val="1"/>
              <c:layout>
                <c:manualLayout>
                  <c:x val="-3.7912524560681289E-2"/>
                  <c:y val="-7.2720694912495288E-3"/>
                </c:manualLayout>
              </c:layout>
              <c:showVal val="1"/>
            </c:dLbl>
            <c:dLbl>
              <c:idx val="2"/>
              <c:layout>
                <c:manualLayout>
                  <c:x val="-4.0693333800460724E-2"/>
                  <c:y val="-1.1368757514942427E-2"/>
                </c:manualLayout>
              </c:layout>
              <c:showVal val="1"/>
            </c:dLbl>
            <c:dLbl>
              <c:idx val="3"/>
              <c:layout>
                <c:manualLayout>
                  <c:x val="-4.0137218665241926E-2"/>
                  <c:y val="-9.204391059214518E-3"/>
                </c:manualLayout>
              </c:layout>
              <c:showVal val="1"/>
            </c:dLbl>
            <c:dLbl>
              <c:idx val="4"/>
              <c:layout>
                <c:manualLayout>
                  <c:x val="-3.9580986748180398E-2"/>
                  <c:y val="-8.0836194058725407E-3"/>
                </c:manualLayout>
              </c:layout>
              <c:showVal val="1"/>
            </c:dLbl>
            <c:dLbl>
              <c:idx val="5"/>
              <c:layout>
                <c:manualLayout>
                  <c:x val="-4.0137218665241919E-2"/>
                  <c:y val="-9.6292280683967311E-3"/>
                </c:manualLayout>
              </c:layout>
              <c:showVal val="1"/>
            </c:dLbl>
            <c:dLbl>
              <c:idx val="6"/>
              <c:layout>
                <c:manualLayout>
                  <c:x val="-4.0693333800460724E-2"/>
                  <c:y val="-1.0711699074094298E-2"/>
                </c:manualLayout>
              </c:layout>
              <c:showVal val="1"/>
            </c:dLbl>
            <c:dLbl>
              <c:idx val="7"/>
              <c:layout>
                <c:manualLayout>
                  <c:x val="-3.9024871612961615E-2"/>
                  <c:y val="-1.0557031056413977E-2"/>
                </c:manualLayout>
              </c:layout>
              <c:showVal val="1"/>
            </c:dLbl>
            <c:dLbl>
              <c:idx val="8"/>
              <c:layout>
                <c:manualLayout>
                  <c:x val="-4.0693333800460724E-2"/>
                  <c:y val="-1.2991674674859661E-2"/>
                </c:manualLayout>
              </c:layout>
              <c:showVal val="1"/>
            </c:dLbl>
            <c:dLbl>
              <c:idx val="9"/>
              <c:layout>
                <c:manualLayout>
                  <c:x val="-4.0137218665241954E-2"/>
                  <c:y val="-1.4499227606331926E-2"/>
                </c:manualLayout>
              </c:layout>
              <c:showVal val="1"/>
            </c:dLbl>
            <c:dLbl>
              <c:idx val="10"/>
              <c:layout>
                <c:manualLayout>
                  <c:x val="-4.0693333800460724E-2"/>
                  <c:y val="-9.204391059214518E-3"/>
                </c:manualLayout>
              </c:layout>
              <c:showVal val="1"/>
            </c:dLbl>
            <c:dLbl>
              <c:idx val="11"/>
              <c:layout>
                <c:manualLayout>
                  <c:x val="-4.0137218665241892E-2"/>
                  <c:y val="-1.3184808659721861E-2"/>
                </c:manualLayout>
              </c:layout>
              <c:showVal val="1"/>
            </c:dLbl>
            <c:dLbl>
              <c:idx val="12"/>
              <c:layout>
                <c:manualLayout>
                  <c:x val="-4.0693333800460814E-2"/>
                  <c:y val="-1.0247734819580821E-2"/>
                </c:manualLayout>
              </c:layout>
              <c:showVal val="1"/>
            </c:dLbl>
            <c:dLbl>
              <c:idx val="13"/>
              <c:layout>
                <c:manualLayout>
                  <c:x val="-3.9024871612961635E-2"/>
                  <c:y val="-5.8031366221283024E-3"/>
                </c:manualLayout>
              </c:layout>
              <c:showVal val="1"/>
            </c:dLbl>
            <c:dLbl>
              <c:idx val="14"/>
              <c:layout>
                <c:manualLayout>
                  <c:x val="-3.9580986748180363E-2"/>
                  <c:y val="-8.3156469438420665E-3"/>
                </c:manualLayout>
              </c:layout>
              <c:showVal val="1"/>
            </c:dLbl>
            <c:dLbl>
              <c:idx val="15"/>
              <c:layout>
                <c:manualLayout>
                  <c:x val="-4.3474259822082827E-2"/>
                  <c:y val="-3.9483684681477296E-3"/>
                </c:manualLayout>
              </c:layout>
              <c:showVal val="1"/>
            </c:dLbl>
            <c:dLbl>
              <c:idx val="16"/>
              <c:layout>
                <c:manualLayout>
                  <c:x val="-3.9580986748180357E-2"/>
                  <c:y val="-6.2669753556319494E-3"/>
                </c:manualLayout>
              </c:layout>
              <c:showVal val="1"/>
            </c:dLbl>
            <c:dLbl>
              <c:idx val="17"/>
              <c:layout>
                <c:manualLayout>
                  <c:x val="-4.0137218665241961E-2"/>
                  <c:y val="-1.2760028798863298E-2"/>
                </c:manualLayout>
              </c:layout>
              <c:showVal val="1"/>
            </c:dLbl>
            <c:dLbl>
              <c:idx val="18"/>
              <c:layout>
                <c:manualLayout>
                  <c:x val="-4.0693333800460724E-2"/>
                  <c:y val="-7.0400705274413083E-3"/>
                </c:manualLayout>
              </c:layout>
              <c:showVal val="1"/>
            </c:dLbl>
            <c:dLbl>
              <c:idx val="19"/>
              <c:layout>
                <c:manualLayout>
                  <c:x val="-1.5829845223481423E-2"/>
                  <c:y val="-1.078898493029379E-2"/>
                </c:manualLayout>
              </c:layout>
              <c:showVal val="1"/>
            </c:dLbl>
            <c:numFmt formatCode="0.0" sourceLinked="0"/>
            <c:spPr>
              <a:solidFill>
                <a:srgbClr val="C0C0C0"/>
              </a:solidFill>
              <a:ln w="3175">
                <a:solidFill>
                  <a:srgbClr val="808080"/>
                </a:solidFill>
                <a:prstDash val="solid"/>
              </a:ln>
            </c:spPr>
            <c:txPr>
              <a:bodyPr/>
              <a:lstStyle/>
              <a:p>
                <a:pPr>
                  <a:defRPr sz="700" b="1" i="0" u="none" strike="noStrike" baseline="0">
                    <a:solidFill>
                      <a:schemeClr val="tx2"/>
                    </a:solidFill>
                    <a:latin typeface="Arial"/>
                    <a:ea typeface="Arial"/>
                    <a:cs typeface="Arial"/>
                  </a:defRPr>
                </a:pPr>
                <a:endParaRPr lang="pt-PT"/>
              </a:p>
            </c:txPr>
            <c:showVal val="1"/>
          </c:dLbls>
          <c:cat>
            <c:strRef>
              <c:f>'18ssocial'!$AM$8:$AM$27</c:f>
              <c:strCache>
                <c:ptCount val="20"/>
                <c:pt idx="0">
                  <c:v>Aveiro</c:v>
                </c:pt>
                <c:pt idx="1">
                  <c:v>Beja</c:v>
                </c:pt>
                <c:pt idx="2">
                  <c:v>Braga</c:v>
                </c:pt>
                <c:pt idx="3">
                  <c:v>Bragança</c:v>
                </c:pt>
                <c:pt idx="4">
                  <c:v>Castelo Branco</c:v>
                </c:pt>
                <c:pt idx="5">
                  <c:v>Coimbra</c:v>
                </c:pt>
                <c:pt idx="6">
                  <c:v>Évora</c:v>
                </c:pt>
                <c:pt idx="7">
                  <c:v>Faro</c:v>
                </c:pt>
                <c:pt idx="8">
                  <c:v>Guarda</c:v>
                </c:pt>
                <c:pt idx="9">
                  <c:v>Leiria</c:v>
                </c:pt>
                <c:pt idx="10">
                  <c:v>Lisboa</c:v>
                </c:pt>
                <c:pt idx="11">
                  <c:v>Portalegre</c:v>
                </c:pt>
                <c:pt idx="12">
                  <c:v>Porto</c:v>
                </c:pt>
                <c:pt idx="13">
                  <c:v>Santarém</c:v>
                </c:pt>
                <c:pt idx="14">
                  <c:v>Setúbal</c:v>
                </c:pt>
                <c:pt idx="15">
                  <c:v>Viana do Castelo</c:v>
                </c:pt>
                <c:pt idx="16">
                  <c:v>Vila Real</c:v>
                </c:pt>
                <c:pt idx="17">
                  <c:v>Viseu</c:v>
                </c:pt>
                <c:pt idx="18">
                  <c:v>Açores</c:v>
                </c:pt>
                <c:pt idx="19">
                  <c:v>Madeira</c:v>
                </c:pt>
              </c:strCache>
            </c:strRef>
          </c:cat>
          <c:val>
            <c:numRef>
              <c:f>'18ssocial'!$AN$8:$AN$27</c:f>
              <c:numCache>
                <c:formatCode>0.0</c:formatCode>
                <c:ptCount val="20"/>
                <c:pt idx="0">
                  <c:v>85.966094738594705</c:v>
                </c:pt>
                <c:pt idx="1">
                  <c:v>83.608666155615197</c:v>
                </c:pt>
                <c:pt idx="2">
                  <c:v>83.207932755697897</c:v>
                </c:pt>
                <c:pt idx="3">
                  <c:v>89.986103212216904</c:v>
                </c:pt>
                <c:pt idx="4">
                  <c:v>79.419207048458105</c:v>
                </c:pt>
                <c:pt idx="5">
                  <c:v>89.890974452554801</c:v>
                </c:pt>
                <c:pt idx="6">
                  <c:v>83.253666042279903</c:v>
                </c:pt>
                <c:pt idx="7">
                  <c:v>85.920310902451703</c:v>
                </c:pt>
                <c:pt idx="8">
                  <c:v>78.526673907140903</c:v>
                </c:pt>
                <c:pt idx="9">
                  <c:v>87.316471660589997</c:v>
                </c:pt>
                <c:pt idx="10">
                  <c:v>84.029938866682301</c:v>
                </c:pt>
                <c:pt idx="11">
                  <c:v>80.287299214593403</c:v>
                </c:pt>
                <c:pt idx="12">
                  <c:v>83.701919293001495</c:v>
                </c:pt>
                <c:pt idx="13">
                  <c:v>83.120993071593503</c:v>
                </c:pt>
                <c:pt idx="14">
                  <c:v>85.973097341224303</c:v>
                </c:pt>
                <c:pt idx="15">
                  <c:v>86.149599860821198</c:v>
                </c:pt>
                <c:pt idx="16">
                  <c:v>86.853560042507993</c:v>
                </c:pt>
                <c:pt idx="17">
                  <c:v>81.419695631970299</c:v>
                </c:pt>
                <c:pt idx="18">
                  <c:v>65.039983665969103</c:v>
                </c:pt>
                <c:pt idx="19">
                  <c:v>79.2689097942676</c:v>
                </c:pt>
              </c:numCache>
            </c:numRef>
          </c:val>
        </c:ser>
        <c:ser>
          <c:idx val="1"/>
          <c:order val="1"/>
          <c:spPr>
            <a:ln>
              <a:solidFill>
                <a:schemeClr val="bg1">
                  <a:lumMod val="50000"/>
                </a:schemeClr>
              </a:solidFill>
            </a:ln>
          </c:spPr>
          <c:marker>
            <c:symbol val="none"/>
          </c:marker>
          <c:cat>
            <c:strRef>
              <c:f>'18ssocial'!$AM$8:$AM$27</c:f>
              <c:strCache>
                <c:ptCount val="20"/>
                <c:pt idx="0">
                  <c:v>Aveiro</c:v>
                </c:pt>
                <c:pt idx="1">
                  <c:v>Beja</c:v>
                </c:pt>
                <c:pt idx="2">
                  <c:v>Braga</c:v>
                </c:pt>
                <c:pt idx="3">
                  <c:v>Bragança</c:v>
                </c:pt>
                <c:pt idx="4">
                  <c:v>Castelo Branco</c:v>
                </c:pt>
                <c:pt idx="5">
                  <c:v>Coimbra</c:v>
                </c:pt>
                <c:pt idx="6">
                  <c:v>Évora</c:v>
                </c:pt>
                <c:pt idx="7">
                  <c:v>Faro</c:v>
                </c:pt>
                <c:pt idx="8">
                  <c:v>Guarda</c:v>
                </c:pt>
                <c:pt idx="9">
                  <c:v>Leiria</c:v>
                </c:pt>
                <c:pt idx="10">
                  <c:v>Lisboa</c:v>
                </c:pt>
                <c:pt idx="11">
                  <c:v>Portalegre</c:v>
                </c:pt>
                <c:pt idx="12">
                  <c:v>Porto</c:v>
                </c:pt>
                <c:pt idx="13">
                  <c:v>Santarém</c:v>
                </c:pt>
                <c:pt idx="14">
                  <c:v>Setúbal</c:v>
                </c:pt>
                <c:pt idx="15">
                  <c:v>Viana do Castelo</c:v>
                </c:pt>
                <c:pt idx="16">
                  <c:v>Vila Real</c:v>
                </c:pt>
                <c:pt idx="17">
                  <c:v>Viseu</c:v>
                </c:pt>
                <c:pt idx="18">
                  <c:v>Açores</c:v>
                </c:pt>
                <c:pt idx="19">
                  <c:v>Madeira</c:v>
                </c:pt>
              </c:strCache>
            </c:strRef>
          </c:cat>
          <c:val>
            <c:numRef>
              <c:f>'18ssocial'!$AO$8:$AO$27</c:f>
              <c:numCache>
                <c:formatCode>0.0</c:formatCode>
                <c:ptCount val="20"/>
                <c:pt idx="0">
                  <c:v>82.810951404251597</c:v>
                </c:pt>
                <c:pt idx="1">
                  <c:v>82.810951404251597</c:v>
                </c:pt>
                <c:pt idx="2">
                  <c:v>82.810951404251597</c:v>
                </c:pt>
                <c:pt idx="3">
                  <c:v>82.810951404251597</c:v>
                </c:pt>
                <c:pt idx="4">
                  <c:v>82.810951404251597</c:v>
                </c:pt>
                <c:pt idx="5">
                  <c:v>82.810951404251597</c:v>
                </c:pt>
                <c:pt idx="6">
                  <c:v>82.810951404251597</c:v>
                </c:pt>
                <c:pt idx="7">
                  <c:v>82.810951404251597</c:v>
                </c:pt>
                <c:pt idx="8">
                  <c:v>82.810951404251597</c:v>
                </c:pt>
                <c:pt idx="9">
                  <c:v>82.810951404251597</c:v>
                </c:pt>
                <c:pt idx="10">
                  <c:v>82.810951404251597</c:v>
                </c:pt>
                <c:pt idx="11">
                  <c:v>82.810951404251597</c:v>
                </c:pt>
                <c:pt idx="12">
                  <c:v>82.810951404251597</c:v>
                </c:pt>
                <c:pt idx="13">
                  <c:v>82.810951404251597</c:v>
                </c:pt>
                <c:pt idx="14">
                  <c:v>82.810951404251597</c:v>
                </c:pt>
                <c:pt idx="15">
                  <c:v>82.810951404251597</c:v>
                </c:pt>
                <c:pt idx="16">
                  <c:v>82.810951404251597</c:v>
                </c:pt>
                <c:pt idx="17">
                  <c:v>82.810951404251597</c:v>
                </c:pt>
                <c:pt idx="18">
                  <c:v>82.810951404251597</c:v>
                </c:pt>
                <c:pt idx="19">
                  <c:v>82.810951404251597</c:v>
                </c:pt>
              </c:numCache>
            </c:numRef>
          </c:val>
        </c:ser>
        <c:marker val="1"/>
        <c:axId val="86370944"/>
        <c:axId val="90874240"/>
      </c:lineChart>
      <c:catAx>
        <c:axId val="86370944"/>
        <c:scaling>
          <c:orientation val="minMax"/>
        </c:scaling>
        <c:axPos val="b"/>
        <c:numFmt formatCode="General" sourceLinked="1"/>
        <c:tickLblPos val="nextTo"/>
        <c:spPr>
          <a:ln w="9525">
            <a:noFill/>
          </a:ln>
        </c:spPr>
        <c:txPr>
          <a:bodyPr rot="-5400000" vert="horz"/>
          <a:lstStyle/>
          <a:p>
            <a:pPr>
              <a:defRPr sz="700" b="0" i="0" u="none" strike="noStrike" baseline="0">
                <a:solidFill>
                  <a:schemeClr val="accent1"/>
                </a:solidFill>
                <a:latin typeface="Arial"/>
                <a:ea typeface="Arial"/>
                <a:cs typeface="Arial"/>
              </a:defRPr>
            </a:pPr>
            <a:endParaRPr lang="pt-PT"/>
          </a:p>
        </c:txPr>
        <c:crossAx val="90874240"/>
        <c:crosses val="autoZero"/>
        <c:auto val="1"/>
        <c:lblAlgn val="ctr"/>
        <c:lblOffset val="100"/>
        <c:tickLblSkip val="1"/>
        <c:tickMarkSkip val="1"/>
      </c:catAx>
      <c:valAx>
        <c:axId val="90874240"/>
        <c:scaling>
          <c:orientation val="minMax"/>
          <c:min val="64"/>
        </c:scaling>
        <c:axPos val="l"/>
        <c:numFmt formatCode="0.0" sourceLinked="1"/>
        <c:tickLblPos val="none"/>
        <c:spPr>
          <a:ln w="9525">
            <a:noFill/>
          </a:ln>
        </c:spPr>
        <c:crossAx val="86370944"/>
        <c:crosses val="autoZero"/>
        <c:crossBetween val="between"/>
      </c:valAx>
      <c:spPr>
        <a:solidFill>
          <a:srgbClr val="EBF7FF"/>
        </a:solidFill>
        <a:ln w="25400">
          <a:noFill/>
        </a:ln>
      </c:spPr>
    </c:plotArea>
    <c:plotVisOnly val="1"/>
    <c:dispBlanksAs val="gap"/>
  </c:chart>
  <c:spPr>
    <a:solidFill>
      <a:srgbClr val="EBF7FF"/>
    </a:solidFill>
    <a:ln w="9525">
      <a:noFill/>
    </a:ln>
  </c:spPr>
  <c:txPr>
    <a:bodyPr/>
    <a:lstStyle/>
    <a:p>
      <a:pPr>
        <a:defRPr sz="700" b="0" i="0" u="none" strike="noStrike" baseline="0">
          <a:solidFill>
            <a:srgbClr val="333333"/>
          </a:solidFill>
          <a:latin typeface="Arial"/>
          <a:ea typeface="Arial"/>
          <a:cs typeface="Arial"/>
        </a:defRPr>
      </a:pPr>
      <a:endParaRPr lang="pt-PT"/>
    </a:p>
  </c:txPr>
  <c:printSettings>
    <c:headerFooter/>
    <c:pageMargins b="0.75000000000000477" l="0.70000000000000062" r="0.70000000000000062" t="0.75000000000000477" header="0.30000000000000032" footer="0.30000000000000032"/>
    <c:pageSetup paperSize="9" orientation="landscape" horizontalDpi="1200" verticalDpi="1200"/>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image" Target="../media/image3.png"/></Relationships>
</file>

<file path=xl/drawings/_rels/drawing1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drawing16.xml.rels><?xml version="1.0" encoding="UTF-8" standalone="yes"?>
<Relationships xmlns="http://schemas.openxmlformats.org/package/2006/relationships"><Relationship Id="rId3" Type="http://schemas.openxmlformats.org/officeDocument/2006/relationships/chart" Target="../charts/chart8.xml"/><Relationship Id="rId2" Type="http://schemas.openxmlformats.org/officeDocument/2006/relationships/chart" Target="../charts/chart7.xml"/><Relationship Id="rId1" Type="http://schemas.openxmlformats.org/officeDocument/2006/relationships/chart" Target="../charts/chart6.xml"/><Relationship Id="rId4" Type="http://schemas.openxmlformats.org/officeDocument/2006/relationships/chart" Target="../charts/chart9.xml"/></Relationships>
</file>

<file path=xl/drawings/_rels/drawing22.xml.rels><?xml version="1.0" encoding="UTF-8" standalone="yes"?>
<Relationships xmlns="http://schemas.openxmlformats.org/package/2006/relationships"><Relationship Id="rId8" Type="http://schemas.openxmlformats.org/officeDocument/2006/relationships/chart" Target="../charts/chart17.xml"/><Relationship Id="rId13" Type="http://schemas.openxmlformats.org/officeDocument/2006/relationships/chart" Target="../charts/chart22.xml"/><Relationship Id="rId18" Type="http://schemas.openxmlformats.org/officeDocument/2006/relationships/chart" Target="../charts/chart27.xml"/><Relationship Id="rId3" Type="http://schemas.openxmlformats.org/officeDocument/2006/relationships/chart" Target="../charts/chart12.xml"/><Relationship Id="rId7" Type="http://schemas.openxmlformats.org/officeDocument/2006/relationships/chart" Target="../charts/chart16.xml"/><Relationship Id="rId12" Type="http://schemas.openxmlformats.org/officeDocument/2006/relationships/chart" Target="../charts/chart21.xml"/><Relationship Id="rId17" Type="http://schemas.openxmlformats.org/officeDocument/2006/relationships/chart" Target="../charts/chart26.xml"/><Relationship Id="rId2" Type="http://schemas.openxmlformats.org/officeDocument/2006/relationships/chart" Target="../charts/chart11.xml"/><Relationship Id="rId16" Type="http://schemas.openxmlformats.org/officeDocument/2006/relationships/chart" Target="../charts/chart25.xml"/><Relationship Id="rId1" Type="http://schemas.openxmlformats.org/officeDocument/2006/relationships/chart" Target="../charts/chart10.xml"/><Relationship Id="rId6" Type="http://schemas.openxmlformats.org/officeDocument/2006/relationships/chart" Target="../charts/chart15.xml"/><Relationship Id="rId11" Type="http://schemas.openxmlformats.org/officeDocument/2006/relationships/chart" Target="../charts/chart20.xml"/><Relationship Id="rId5" Type="http://schemas.openxmlformats.org/officeDocument/2006/relationships/chart" Target="../charts/chart14.xml"/><Relationship Id="rId15" Type="http://schemas.openxmlformats.org/officeDocument/2006/relationships/chart" Target="../charts/chart24.xml"/><Relationship Id="rId10" Type="http://schemas.openxmlformats.org/officeDocument/2006/relationships/chart" Target="../charts/chart19.xml"/><Relationship Id="rId4" Type="http://schemas.openxmlformats.org/officeDocument/2006/relationships/chart" Target="../charts/chart13.xml"/><Relationship Id="rId9" Type="http://schemas.openxmlformats.org/officeDocument/2006/relationships/chart" Target="../charts/chart18.xml"/><Relationship Id="rId14" Type="http://schemas.openxmlformats.org/officeDocument/2006/relationships/chart" Target="../charts/chart23.xml"/></Relationships>
</file>

<file path=xl/drawings/_rels/drawing38.xml.rels><?xml version="1.0" encoding="UTF-8" standalone="yes"?>
<Relationships xmlns="http://schemas.openxmlformats.org/package/2006/relationships"><Relationship Id="rId3" Type="http://schemas.openxmlformats.org/officeDocument/2006/relationships/chart" Target="../charts/chart29.xml"/><Relationship Id="rId2" Type="http://schemas.openxmlformats.org/officeDocument/2006/relationships/chart" Target="../charts/chart28.xml"/><Relationship Id="rId1" Type="http://schemas.openxmlformats.org/officeDocument/2006/relationships/image" Target="../media/image4.emf"/><Relationship Id="rId4" Type="http://schemas.openxmlformats.org/officeDocument/2006/relationships/chart" Target="../charts/chart30.xml"/></Relationships>
</file>

<file path=xl/drawings/drawing1.xml><?xml version="1.0" encoding="utf-8"?>
<xdr:wsDr xmlns:xdr="http://schemas.openxmlformats.org/drawingml/2006/spreadsheetDrawing" xmlns:a="http://schemas.openxmlformats.org/drawingml/2006/main">
  <xdr:oneCellAnchor>
    <xdr:from>
      <xdr:col>5</xdr:col>
      <xdr:colOff>142875</xdr:colOff>
      <xdr:row>10</xdr:row>
      <xdr:rowOff>0</xdr:rowOff>
    </xdr:from>
    <xdr:ext cx="3196003" cy="1494127"/>
    <xdr:sp macro="" textlink="">
      <xdr:nvSpPr>
        <xdr:cNvPr id="2" name="Text Box 1"/>
        <xdr:cNvSpPr txBox="1">
          <a:spLocks noChangeArrowheads="1"/>
        </xdr:cNvSpPr>
      </xdr:nvSpPr>
      <xdr:spPr bwMode="auto">
        <a:xfrm>
          <a:off x="2752725" y="1876425"/>
          <a:ext cx="3196003" cy="1494127"/>
        </a:xfrm>
        <a:prstGeom prst="rect">
          <a:avLst/>
        </a:prstGeom>
        <a:noFill/>
        <a:ln w="9525">
          <a:noFill/>
          <a:miter lim="800000"/>
          <a:headEnd/>
          <a:tailEnd/>
        </a:ln>
      </xdr:spPr>
      <xdr:txBody>
        <a:bodyPr wrap="none" lIns="82296" tIns="77724" rIns="0" bIns="0" anchor="t" upright="1">
          <a:spAutoFit/>
        </a:bodyPr>
        <a:lstStyle/>
        <a:p>
          <a:pPr algn="l" rtl="0">
            <a:defRPr sz="1000"/>
          </a:pPr>
          <a:r>
            <a:rPr lang="pt-PT" sz="4800" b="1" i="0" u="none" strike="noStrike" baseline="0">
              <a:solidFill>
                <a:schemeClr val="tx2"/>
              </a:solidFill>
              <a:latin typeface="Arial"/>
              <a:cs typeface="Arial"/>
            </a:rPr>
            <a:t>Boletim </a:t>
          </a:r>
        </a:p>
        <a:p>
          <a:pPr algn="l" rtl="0">
            <a:defRPr sz="1000"/>
          </a:pPr>
          <a:r>
            <a:rPr lang="pt-PT" sz="4800" b="1" i="0" u="none" strike="noStrike" baseline="0">
              <a:solidFill>
                <a:schemeClr val="tx2"/>
              </a:solidFill>
              <a:latin typeface="Arial"/>
              <a:cs typeface="Arial"/>
            </a:rPr>
            <a:t>Estatístico</a:t>
          </a:r>
        </a:p>
      </xdr:txBody>
    </xdr:sp>
    <xdr:clientData/>
  </xdr:oneCellAnchor>
  <xdr:twoCellAnchor>
    <xdr:from>
      <xdr:col>5</xdr:col>
      <xdr:colOff>219076</xdr:colOff>
      <xdr:row>33</xdr:row>
      <xdr:rowOff>76199</xdr:rowOff>
    </xdr:from>
    <xdr:to>
      <xdr:col>9</xdr:col>
      <xdr:colOff>9525</xdr:colOff>
      <xdr:row>53</xdr:row>
      <xdr:rowOff>47383</xdr:rowOff>
    </xdr:to>
    <xdr:grpSp>
      <xdr:nvGrpSpPr>
        <xdr:cNvPr id="11" name="Grupo 10"/>
        <xdr:cNvGrpSpPr/>
      </xdr:nvGrpSpPr>
      <xdr:grpSpPr>
        <a:xfrm>
          <a:off x="2828926" y="6000749"/>
          <a:ext cx="3676649" cy="3676409"/>
          <a:chOff x="3068960" y="5004048"/>
          <a:chExt cx="3384160" cy="3384160"/>
        </a:xfrm>
      </xdr:grpSpPr>
      <xdr:sp macro="" textlink="">
        <xdr:nvSpPr>
          <xdr:cNvPr id="12" name="Rectângulo 11"/>
          <xdr:cNvSpPr/>
        </xdr:nvSpPr>
        <xdr:spPr>
          <a:xfrm>
            <a:off x="3068960" y="6444208"/>
            <a:ext cx="1944216" cy="1944000"/>
          </a:xfrm>
          <a:prstGeom prst="rect">
            <a:avLst/>
          </a:prstGeom>
          <a:solidFill>
            <a:srgbClr val="6699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3" name="Rectângulo 12"/>
          <xdr:cNvSpPr/>
        </xdr:nvSpPr>
        <xdr:spPr>
          <a:xfrm>
            <a:off x="3429000" y="5004048"/>
            <a:ext cx="1944216" cy="1944216"/>
          </a:xfrm>
          <a:prstGeom prst="rect">
            <a:avLst/>
          </a:prstGeom>
          <a:solidFill>
            <a:srgbClr val="FF99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4" name="CaixaDeTexto 32"/>
          <xdr:cNvSpPr txBox="1"/>
        </xdr:nvSpPr>
        <xdr:spPr>
          <a:xfrm>
            <a:off x="3068960" y="7827341"/>
            <a:ext cx="1543371" cy="551035"/>
          </a:xfrm>
          <a:prstGeom prst="rect">
            <a:avLst/>
          </a:prstGeom>
          <a:noFill/>
        </xdr:spPr>
        <xdr:txBody>
          <a:bodyPr wrap="square" rtlCol="0">
            <a:spAutoFit/>
          </a:bodyPr>
          <a:lstStyle>
            <a:defPPr>
              <a:defRPr lang="pt-PT"/>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pt-PT">
                <a:solidFill>
                  <a:srgbClr val="334C00"/>
                </a:solidFill>
              </a:rPr>
              <a:t>FORMAÇÃO </a:t>
            </a:r>
          </a:p>
          <a:p>
            <a:r>
              <a:rPr lang="pt-PT">
                <a:solidFill>
                  <a:srgbClr val="334C00"/>
                </a:solidFill>
              </a:rPr>
              <a:t>PROFISSIONAL</a:t>
            </a:r>
          </a:p>
        </xdr:txBody>
      </xdr:sp>
      <xdr:sp macro="" textlink="">
        <xdr:nvSpPr>
          <xdr:cNvPr id="15" name="CaixaDeTexto 33"/>
          <xdr:cNvSpPr txBox="1"/>
        </xdr:nvSpPr>
        <xdr:spPr>
          <a:xfrm>
            <a:off x="3429000" y="5004048"/>
            <a:ext cx="1145378" cy="316837"/>
          </a:xfrm>
          <a:prstGeom prst="rect">
            <a:avLst/>
          </a:prstGeom>
          <a:noFill/>
        </xdr:spPr>
        <xdr:txBody>
          <a:bodyPr wrap="square" rtlCol="0">
            <a:spAutoFit/>
          </a:bodyPr>
          <a:lstStyle>
            <a:defPPr>
              <a:defRPr lang="pt-PT"/>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pt-PT">
                <a:solidFill>
                  <a:srgbClr val="9E5E00"/>
                </a:solidFill>
              </a:rPr>
              <a:t>EMPREGO</a:t>
            </a:r>
          </a:p>
        </xdr:txBody>
      </xdr:sp>
      <xdr:sp macro="" textlink="">
        <xdr:nvSpPr>
          <xdr:cNvPr id="16" name="Rectângulo 15"/>
          <xdr:cNvSpPr/>
        </xdr:nvSpPr>
        <xdr:spPr>
          <a:xfrm>
            <a:off x="4509120" y="6084168"/>
            <a:ext cx="1944000" cy="1944216"/>
          </a:xfrm>
          <a:prstGeom prst="rect">
            <a:avLst/>
          </a:prstGeom>
          <a:solidFill>
            <a:srgbClr val="00808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7" name="CaixaDeTexto 31"/>
          <xdr:cNvSpPr txBox="1"/>
        </xdr:nvSpPr>
        <xdr:spPr>
          <a:xfrm>
            <a:off x="5229200" y="6084168"/>
            <a:ext cx="1205138" cy="316837"/>
          </a:xfrm>
          <a:prstGeom prst="rect">
            <a:avLst/>
          </a:prstGeom>
          <a:noFill/>
        </xdr:spPr>
        <xdr:txBody>
          <a:bodyPr wrap="square" rtlCol="0">
            <a:spAutoFit/>
          </a:bodyPr>
          <a:lstStyle>
            <a:defPPr>
              <a:defRPr lang="pt-PT"/>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r"/>
            <a:r>
              <a:rPr lang="pt-PT">
                <a:solidFill>
                  <a:srgbClr val="004846"/>
                </a:solidFill>
              </a:rPr>
              <a:t>TRABALHO</a:t>
            </a:r>
          </a:p>
        </xdr:txBody>
      </xdr:sp>
    </xdr:grpSp>
    <xdr:clientData/>
  </xdr:twoCellAnchor>
  <xdr:twoCellAnchor editAs="oneCell">
    <xdr:from>
      <xdr:col>1</xdr:col>
      <xdr:colOff>123825</xdr:colOff>
      <xdr:row>1</xdr:row>
      <xdr:rowOff>142875</xdr:rowOff>
    </xdr:from>
    <xdr:to>
      <xdr:col>2</xdr:col>
      <xdr:colOff>1957564</xdr:colOff>
      <xdr:row>3</xdr:row>
      <xdr:rowOff>295275</xdr:rowOff>
    </xdr:to>
    <xdr:pic>
      <xdr:nvPicPr>
        <xdr:cNvPr id="5121"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219075" y="238125"/>
          <a:ext cx="2005189" cy="533400"/>
        </a:xfrm>
        <a:prstGeom prst="rect">
          <a:avLst/>
        </a:prstGeom>
        <a:noFill/>
        <a:ln w="1">
          <a:noFill/>
          <a:miter lim="800000"/>
          <a:headEnd/>
          <a:tailEnd type="none" w="med" len="med"/>
        </a:ln>
        <a:effec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21</xdr:col>
      <xdr:colOff>125515</xdr:colOff>
      <xdr:row>0</xdr:row>
      <xdr:rowOff>0</xdr:rowOff>
    </xdr:from>
    <xdr:to>
      <xdr:col>23</xdr:col>
      <xdr:colOff>11973</xdr:colOff>
      <xdr:row>1</xdr:row>
      <xdr:rowOff>8550</xdr:rowOff>
    </xdr:to>
    <xdr:grpSp>
      <xdr:nvGrpSpPr>
        <xdr:cNvPr id="2" name="Grupo 1"/>
        <xdr:cNvGrpSpPr/>
      </xdr:nvGrpSpPr>
      <xdr:grpSpPr>
        <a:xfrm>
          <a:off x="6126265" y="0"/>
          <a:ext cx="638933" cy="180000"/>
          <a:chOff x="4808367" y="7020272"/>
          <a:chExt cx="600833" cy="180000"/>
        </a:xfrm>
      </xdr:grpSpPr>
      <xdr:sp macro="" textlink="">
        <xdr:nvSpPr>
          <xdr:cNvPr id="3" name="Rectângulo 2"/>
          <xdr:cNvSpPr/>
        </xdr:nvSpPr>
        <xdr:spPr>
          <a:xfrm>
            <a:off x="5016250" y="7020272"/>
            <a:ext cx="180000" cy="180000"/>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305558</xdr:colOff>
      <xdr:row>1</xdr:row>
      <xdr:rowOff>8550</xdr:rowOff>
    </xdr:to>
    <xdr:grpSp>
      <xdr:nvGrpSpPr>
        <xdr:cNvPr id="2" name="Grupo 1"/>
        <xdr:cNvGrpSpPr/>
      </xdr:nvGrpSpPr>
      <xdr:grpSpPr>
        <a:xfrm>
          <a:off x="66675" y="0"/>
          <a:ext cx="600833" cy="180000"/>
          <a:chOff x="4808367" y="7020272"/>
          <a:chExt cx="600833" cy="180000"/>
        </a:xfrm>
      </xdr:grpSpPr>
      <xdr:sp macro="" textlink="">
        <xdr:nvSpPr>
          <xdr:cNvPr id="3" name="Rectângulo 2"/>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2.xml><?xml version="1.0" encoding="utf-8"?>
<xdr:wsDr xmlns:xdr="http://schemas.openxmlformats.org/drawingml/2006/spreadsheetDrawing" xmlns:a="http://schemas.openxmlformats.org/drawingml/2006/main">
  <xdr:twoCellAnchor>
    <xdr:from>
      <xdr:col>13</xdr:col>
      <xdr:colOff>180975</xdr:colOff>
      <xdr:row>0</xdr:row>
      <xdr:rowOff>0</xdr:rowOff>
    </xdr:from>
    <xdr:to>
      <xdr:col>15</xdr:col>
      <xdr:colOff>10283</xdr:colOff>
      <xdr:row>1</xdr:row>
      <xdr:rowOff>8550</xdr:rowOff>
    </xdr:to>
    <xdr:grpSp>
      <xdr:nvGrpSpPr>
        <xdr:cNvPr id="2" name="Grupo 1"/>
        <xdr:cNvGrpSpPr/>
      </xdr:nvGrpSpPr>
      <xdr:grpSpPr>
        <a:xfrm>
          <a:off x="5934075" y="0"/>
          <a:ext cx="600833" cy="180000"/>
          <a:chOff x="4808367" y="7020272"/>
          <a:chExt cx="600833" cy="180000"/>
        </a:xfrm>
      </xdr:grpSpPr>
      <xdr:sp macro="" textlink="">
        <xdr:nvSpPr>
          <xdr:cNvPr id="3" name="Rectângulo 2"/>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3.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276983</xdr:colOff>
      <xdr:row>1</xdr:row>
      <xdr:rowOff>8550</xdr:rowOff>
    </xdr:to>
    <xdr:grpSp>
      <xdr:nvGrpSpPr>
        <xdr:cNvPr id="2" name="Grupo 1"/>
        <xdr:cNvGrpSpPr/>
      </xdr:nvGrpSpPr>
      <xdr:grpSpPr>
        <a:xfrm>
          <a:off x="66675" y="0"/>
          <a:ext cx="600833" cy="180000"/>
          <a:chOff x="4808367" y="7020272"/>
          <a:chExt cx="600833" cy="180000"/>
        </a:xfrm>
      </xdr:grpSpPr>
      <xdr:sp macro="" textlink="">
        <xdr:nvSpPr>
          <xdr:cNvPr id="3" name="Rectângulo 2"/>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4.xml><?xml version="1.0" encoding="utf-8"?>
<xdr:wsDr xmlns:xdr="http://schemas.openxmlformats.org/drawingml/2006/spreadsheetDrawing" xmlns:a="http://schemas.openxmlformats.org/drawingml/2006/main">
  <xdr:twoCellAnchor>
    <xdr:from>
      <xdr:col>10</xdr:col>
      <xdr:colOff>28575</xdr:colOff>
      <xdr:row>54</xdr:row>
      <xdr:rowOff>0</xdr:rowOff>
    </xdr:from>
    <xdr:to>
      <xdr:col>16</xdr:col>
      <xdr:colOff>0</xdr:colOff>
      <xdr:row>54</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952500</xdr:colOff>
      <xdr:row>54</xdr:row>
      <xdr:rowOff>0</xdr:rowOff>
    </xdr:from>
    <xdr:to>
      <xdr:col>5</xdr:col>
      <xdr:colOff>361950</xdr:colOff>
      <xdr:row>54</xdr:row>
      <xdr:rowOff>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28575</xdr:colOff>
      <xdr:row>54</xdr:row>
      <xdr:rowOff>0</xdr:rowOff>
    </xdr:from>
    <xdr:to>
      <xdr:col>16</xdr:col>
      <xdr:colOff>0</xdr:colOff>
      <xdr:row>54</xdr:row>
      <xdr:rowOff>0</xdr:rowOff>
    </xdr:to>
    <xdr:graphicFrame macro="">
      <xdr:nvGraphicFramePr>
        <xdr:cNvPr id="4"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xdr:col>
      <xdr:colOff>952500</xdr:colOff>
      <xdr:row>54</xdr:row>
      <xdr:rowOff>0</xdr:rowOff>
    </xdr:from>
    <xdr:to>
      <xdr:col>5</xdr:col>
      <xdr:colOff>361950</xdr:colOff>
      <xdr:row>54</xdr:row>
      <xdr:rowOff>0</xdr:rowOff>
    </xdr:to>
    <xdr:graphicFrame macro="">
      <xdr:nvGraphicFramePr>
        <xdr:cNvPr id="5"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10</xdr:col>
      <xdr:colOff>9525</xdr:colOff>
      <xdr:row>63</xdr:row>
      <xdr:rowOff>52386</xdr:rowOff>
    </xdr:from>
    <xdr:to>
      <xdr:col>16</xdr:col>
      <xdr:colOff>66675</xdr:colOff>
      <xdr:row>74</xdr:row>
      <xdr:rowOff>31750</xdr:rowOff>
    </xdr:to>
    <xdr:graphicFrame macro="">
      <xdr:nvGraphicFramePr>
        <xdr:cNvPr id="6"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15</xdr:col>
      <xdr:colOff>0</xdr:colOff>
      <xdr:row>0</xdr:row>
      <xdr:rowOff>0</xdr:rowOff>
    </xdr:from>
    <xdr:to>
      <xdr:col>17</xdr:col>
      <xdr:colOff>7742</xdr:colOff>
      <xdr:row>1</xdr:row>
      <xdr:rowOff>1565</xdr:rowOff>
    </xdr:to>
    <xdr:grpSp>
      <xdr:nvGrpSpPr>
        <xdr:cNvPr id="7" name="Grupo 6"/>
        <xdr:cNvGrpSpPr/>
      </xdr:nvGrpSpPr>
      <xdr:grpSpPr>
        <a:xfrm>
          <a:off x="5889625" y="0"/>
          <a:ext cx="674492" cy="176190"/>
          <a:chOff x="4808367" y="7020272"/>
          <a:chExt cx="600833" cy="180000"/>
        </a:xfrm>
      </xdr:grpSpPr>
      <xdr:sp macro="" textlink="">
        <xdr:nvSpPr>
          <xdr:cNvPr id="8" name="Rectângulo 7"/>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9" name="Rectângulo 8"/>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0" name="Rectângulo 9"/>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5.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356993</xdr:colOff>
      <xdr:row>1</xdr:row>
      <xdr:rowOff>4740</xdr:rowOff>
    </xdr:to>
    <xdr:grpSp>
      <xdr:nvGrpSpPr>
        <xdr:cNvPr id="2" name="Grupo 1"/>
        <xdr:cNvGrpSpPr/>
      </xdr:nvGrpSpPr>
      <xdr:grpSpPr>
        <a:xfrm>
          <a:off x="66675" y="0"/>
          <a:ext cx="595118" cy="176190"/>
          <a:chOff x="4808367" y="7020272"/>
          <a:chExt cx="600833" cy="180000"/>
        </a:xfrm>
      </xdr:grpSpPr>
      <xdr:sp macro="" textlink="">
        <xdr:nvSpPr>
          <xdr:cNvPr id="3" name="Rectângulo 2"/>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1</xdr:col>
      <xdr:colOff>0</xdr:colOff>
      <xdr:row>0</xdr:row>
      <xdr:rowOff>0</xdr:rowOff>
    </xdr:from>
    <xdr:to>
      <xdr:col>3</xdr:col>
      <xdr:colOff>356993</xdr:colOff>
      <xdr:row>1</xdr:row>
      <xdr:rowOff>4740</xdr:rowOff>
    </xdr:to>
    <xdr:grpSp>
      <xdr:nvGrpSpPr>
        <xdr:cNvPr id="6" name="Grupo 5"/>
        <xdr:cNvGrpSpPr/>
      </xdr:nvGrpSpPr>
      <xdr:grpSpPr>
        <a:xfrm>
          <a:off x="66675" y="0"/>
          <a:ext cx="595118" cy="176190"/>
          <a:chOff x="4808367" y="7020272"/>
          <a:chExt cx="600833" cy="180000"/>
        </a:xfrm>
      </xdr:grpSpPr>
      <xdr:sp macro="" textlink="">
        <xdr:nvSpPr>
          <xdr:cNvPr id="7" name="Rectângulo 6"/>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8" name="Rectângulo 7"/>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9" name="Rectângulo 8"/>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1</xdr:col>
      <xdr:colOff>0</xdr:colOff>
      <xdr:row>0</xdr:row>
      <xdr:rowOff>0</xdr:rowOff>
    </xdr:from>
    <xdr:to>
      <xdr:col>3</xdr:col>
      <xdr:colOff>356993</xdr:colOff>
      <xdr:row>1</xdr:row>
      <xdr:rowOff>4740</xdr:rowOff>
    </xdr:to>
    <xdr:grpSp>
      <xdr:nvGrpSpPr>
        <xdr:cNvPr id="10" name="Grupo 9"/>
        <xdr:cNvGrpSpPr/>
      </xdr:nvGrpSpPr>
      <xdr:grpSpPr>
        <a:xfrm>
          <a:off x="66675" y="0"/>
          <a:ext cx="595118" cy="176190"/>
          <a:chOff x="4808367" y="7020272"/>
          <a:chExt cx="600833" cy="180000"/>
        </a:xfrm>
      </xdr:grpSpPr>
      <xdr:sp macro="" textlink="">
        <xdr:nvSpPr>
          <xdr:cNvPr id="11" name="Rectângulo 10"/>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2" name="Rectângulo 11"/>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3" name="Rectângulo 12"/>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6.xml><?xml version="1.0" encoding="utf-8"?>
<xdr:wsDr xmlns:xdr="http://schemas.openxmlformats.org/drawingml/2006/spreadsheetDrawing" xmlns:a="http://schemas.openxmlformats.org/drawingml/2006/main">
  <xdr:twoCellAnchor>
    <xdr:from>
      <xdr:col>11</xdr:col>
      <xdr:colOff>1476375</xdr:colOff>
      <xdr:row>0</xdr:row>
      <xdr:rowOff>0</xdr:rowOff>
    </xdr:from>
    <xdr:to>
      <xdr:col>13</xdr:col>
      <xdr:colOff>10283</xdr:colOff>
      <xdr:row>1</xdr:row>
      <xdr:rowOff>8550</xdr:rowOff>
    </xdr:to>
    <xdr:grpSp>
      <xdr:nvGrpSpPr>
        <xdr:cNvPr id="2" name="Grupo 1"/>
        <xdr:cNvGrpSpPr/>
      </xdr:nvGrpSpPr>
      <xdr:grpSpPr>
        <a:xfrm>
          <a:off x="5962650" y="0"/>
          <a:ext cx="600833" cy="180000"/>
          <a:chOff x="4808367" y="7020272"/>
          <a:chExt cx="600833" cy="180000"/>
        </a:xfrm>
      </xdr:grpSpPr>
      <xdr:sp macro="" textlink="">
        <xdr:nvSpPr>
          <xdr:cNvPr id="3" name="Rectângulo 2"/>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11</xdr:col>
      <xdr:colOff>19049</xdr:colOff>
      <xdr:row>41</xdr:row>
      <xdr:rowOff>85724</xdr:rowOff>
    </xdr:from>
    <xdr:to>
      <xdr:col>12</xdr:col>
      <xdr:colOff>143995</xdr:colOff>
      <xdr:row>47</xdr:row>
      <xdr:rowOff>65555</xdr:rowOff>
    </xdr:to>
    <xdr:graphicFrame macro="">
      <xdr:nvGraphicFramePr>
        <xdr:cNvPr id="7" name="Chart 24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19050</xdr:colOff>
      <xdr:row>47</xdr:row>
      <xdr:rowOff>123265</xdr:rowOff>
    </xdr:from>
    <xdr:to>
      <xdr:col>12</xdr:col>
      <xdr:colOff>123265</xdr:colOff>
      <xdr:row>64</xdr:row>
      <xdr:rowOff>133656</xdr:rowOff>
    </xdr:to>
    <xdr:graphicFrame macro="">
      <xdr:nvGraphicFramePr>
        <xdr:cNvPr id="8" name="Chart 24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47625</xdr:colOff>
      <xdr:row>4</xdr:row>
      <xdr:rowOff>85724</xdr:rowOff>
    </xdr:from>
    <xdr:to>
      <xdr:col>12</xdr:col>
      <xdr:colOff>114300</xdr:colOff>
      <xdr:row>27</xdr:row>
      <xdr:rowOff>114299</xdr:rowOff>
    </xdr:to>
    <xdr:graphicFrame macro="">
      <xdr:nvGraphicFramePr>
        <xdr:cNvPr id="9" name="Chart 24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0</xdr:colOff>
      <xdr:row>30</xdr:row>
      <xdr:rowOff>19050</xdr:rowOff>
    </xdr:from>
    <xdr:to>
      <xdr:col>13</xdr:col>
      <xdr:colOff>1</xdr:colOff>
      <xdr:row>38</xdr:row>
      <xdr:rowOff>83484</xdr:rowOff>
    </xdr:to>
    <xdr:graphicFrame macro="">
      <xdr:nvGraphicFramePr>
        <xdr:cNvPr id="14" name="Chart 18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7.xml><?xml version="1.0" encoding="utf-8"?>
<c:userShapes xmlns:c="http://schemas.openxmlformats.org/drawingml/2006/chart">
  <cdr:relSizeAnchor xmlns:cdr="http://schemas.openxmlformats.org/drawingml/2006/chartDrawing">
    <cdr:from>
      <cdr:x>0.79082</cdr:x>
      <cdr:y>0.20042</cdr:y>
    </cdr:from>
    <cdr:to>
      <cdr:x>0.79082</cdr:x>
      <cdr:y>0.20042</cdr:y>
    </cdr:to>
    <cdr:sp macro="" textlink="">
      <cdr:nvSpPr>
        <cdr:cNvPr id="2087940" name="Text Box 4"/>
        <cdr:cNvSpPr txBox="1">
          <a:spLocks xmlns:a="http://schemas.openxmlformats.org/drawingml/2006/main" noChangeArrowheads="1"/>
        </cdr:cNvSpPr>
      </cdr:nvSpPr>
      <cdr:spPr bwMode="auto">
        <a:xfrm xmlns:a="http://schemas.openxmlformats.org/drawingml/2006/main">
          <a:off x="2842096" y="40893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0.78401</cdr:x>
      <cdr:y>0.20042</cdr:y>
    </cdr:from>
    <cdr:to>
      <cdr:x>0.78401</cdr:x>
      <cdr:y>0.20042</cdr:y>
    </cdr:to>
    <cdr:sp macro="" textlink="">
      <cdr:nvSpPr>
        <cdr:cNvPr id="2087941" name="Text Box 5"/>
        <cdr:cNvSpPr txBox="1">
          <a:spLocks xmlns:a="http://schemas.openxmlformats.org/drawingml/2006/main" noChangeArrowheads="1"/>
        </cdr:cNvSpPr>
      </cdr:nvSpPr>
      <cdr:spPr bwMode="auto">
        <a:xfrm xmlns:a="http://schemas.openxmlformats.org/drawingml/2006/main">
          <a:off x="2817627" y="40893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dr:relSizeAnchor xmlns:cdr="http://schemas.openxmlformats.org/drawingml/2006/chartDrawing">
    <cdr:from>
      <cdr:x>0.79082</cdr:x>
      <cdr:y>0.20042</cdr:y>
    </cdr:from>
    <cdr:to>
      <cdr:x>0.79082</cdr:x>
      <cdr:y>0.20042</cdr:y>
    </cdr:to>
    <cdr:sp macro="" textlink="">
      <cdr:nvSpPr>
        <cdr:cNvPr id="2" name="Text Box 4"/>
        <cdr:cNvSpPr txBox="1">
          <a:spLocks xmlns:a="http://schemas.openxmlformats.org/drawingml/2006/main" noChangeArrowheads="1"/>
        </cdr:cNvSpPr>
      </cdr:nvSpPr>
      <cdr:spPr bwMode="auto">
        <a:xfrm xmlns:a="http://schemas.openxmlformats.org/drawingml/2006/main">
          <a:off x="2842096" y="40893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0.78401</cdr:x>
      <cdr:y>0.20042</cdr:y>
    </cdr:from>
    <cdr:to>
      <cdr:x>0.78401</cdr:x>
      <cdr:y>0.20042</cdr:y>
    </cdr:to>
    <cdr:sp macro="" textlink="">
      <cdr:nvSpPr>
        <cdr:cNvPr id="3" name="Text Box 5"/>
        <cdr:cNvSpPr txBox="1">
          <a:spLocks xmlns:a="http://schemas.openxmlformats.org/drawingml/2006/main" noChangeArrowheads="1"/>
        </cdr:cNvSpPr>
      </cdr:nvSpPr>
      <cdr:spPr bwMode="auto">
        <a:xfrm xmlns:a="http://schemas.openxmlformats.org/drawingml/2006/main">
          <a:off x="2817627" y="40893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userShapes>
</file>

<file path=xl/drawings/drawing18.xml><?xml version="1.0" encoding="utf-8"?>
<c:userShapes xmlns:c="http://schemas.openxmlformats.org/drawingml/2006/chart">
  <cdr:relSizeAnchor xmlns:cdr="http://schemas.openxmlformats.org/drawingml/2006/chartDrawing">
    <cdr:from>
      <cdr:x>0.77623</cdr:x>
      <cdr:y>0.16477</cdr:y>
    </cdr:from>
    <cdr:to>
      <cdr:x>0.77623</cdr:x>
      <cdr:y>0.16477</cdr:y>
    </cdr:to>
    <cdr:sp macro="" textlink="">
      <cdr:nvSpPr>
        <cdr:cNvPr id="2079751" name="Text Box 7"/>
        <cdr:cNvSpPr txBox="1">
          <a:spLocks xmlns:a="http://schemas.openxmlformats.org/drawingml/2006/main" noChangeArrowheads="1"/>
        </cdr:cNvSpPr>
      </cdr:nvSpPr>
      <cdr:spPr bwMode="auto">
        <a:xfrm xmlns:a="http://schemas.openxmlformats.org/drawingml/2006/main">
          <a:off x="2823161"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0.77039</cdr:x>
      <cdr:y>0.16477</cdr:y>
    </cdr:from>
    <cdr:to>
      <cdr:x>0.77039</cdr:x>
      <cdr:y>0.16477</cdr:y>
    </cdr:to>
    <cdr:sp macro="" textlink="">
      <cdr:nvSpPr>
        <cdr:cNvPr id="2079753" name="Text Box 9"/>
        <cdr:cNvSpPr txBox="1">
          <a:spLocks xmlns:a="http://schemas.openxmlformats.org/drawingml/2006/main" noChangeArrowheads="1"/>
        </cdr:cNvSpPr>
      </cdr:nvSpPr>
      <cdr:spPr bwMode="auto">
        <a:xfrm xmlns:a="http://schemas.openxmlformats.org/drawingml/2006/main">
          <a:off x="2803987"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dr:relSizeAnchor xmlns:cdr="http://schemas.openxmlformats.org/drawingml/2006/chartDrawing">
    <cdr:from>
      <cdr:x>0.77623</cdr:x>
      <cdr:y>0.16477</cdr:y>
    </cdr:from>
    <cdr:to>
      <cdr:x>0.77623</cdr:x>
      <cdr:y>0.16477</cdr:y>
    </cdr:to>
    <cdr:sp macro="" textlink="">
      <cdr:nvSpPr>
        <cdr:cNvPr id="2" name="Text Box 7"/>
        <cdr:cNvSpPr txBox="1">
          <a:spLocks xmlns:a="http://schemas.openxmlformats.org/drawingml/2006/main" noChangeArrowheads="1"/>
        </cdr:cNvSpPr>
      </cdr:nvSpPr>
      <cdr:spPr bwMode="auto">
        <a:xfrm xmlns:a="http://schemas.openxmlformats.org/drawingml/2006/main">
          <a:off x="2823161"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0.77039</cdr:x>
      <cdr:y>0.16477</cdr:y>
    </cdr:from>
    <cdr:to>
      <cdr:x>0.77039</cdr:x>
      <cdr:y>0.16477</cdr:y>
    </cdr:to>
    <cdr:sp macro="" textlink="">
      <cdr:nvSpPr>
        <cdr:cNvPr id="3" name="Text Box 9"/>
        <cdr:cNvSpPr txBox="1">
          <a:spLocks xmlns:a="http://schemas.openxmlformats.org/drawingml/2006/main" noChangeArrowheads="1"/>
        </cdr:cNvSpPr>
      </cdr:nvSpPr>
      <cdr:spPr bwMode="auto">
        <a:xfrm xmlns:a="http://schemas.openxmlformats.org/drawingml/2006/main">
          <a:off x="2803987"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userShapes>
</file>

<file path=xl/drawings/drawing19.xml><?xml version="1.0" encoding="utf-8"?>
<c:userShapes xmlns:c="http://schemas.openxmlformats.org/drawingml/2006/chart">
  <cdr:relSizeAnchor xmlns:cdr="http://schemas.openxmlformats.org/drawingml/2006/chartDrawing">
    <cdr:from>
      <cdr:x>0.77623</cdr:x>
      <cdr:y>0.16477</cdr:y>
    </cdr:from>
    <cdr:to>
      <cdr:x>0.77623</cdr:x>
      <cdr:y>0.16477</cdr:y>
    </cdr:to>
    <cdr:sp macro="" textlink="">
      <cdr:nvSpPr>
        <cdr:cNvPr id="2079751" name="Text Box 7"/>
        <cdr:cNvSpPr txBox="1">
          <a:spLocks xmlns:a="http://schemas.openxmlformats.org/drawingml/2006/main" noChangeArrowheads="1"/>
        </cdr:cNvSpPr>
      </cdr:nvSpPr>
      <cdr:spPr bwMode="auto">
        <a:xfrm xmlns:a="http://schemas.openxmlformats.org/drawingml/2006/main">
          <a:off x="2823161"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0.77039</cdr:x>
      <cdr:y>0.16477</cdr:y>
    </cdr:from>
    <cdr:to>
      <cdr:x>0.77039</cdr:x>
      <cdr:y>0.16477</cdr:y>
    </cdr:to>
    <cdr:sp macro="" textlink="">
      <cdr:nvSpPr>
        <cdr:cNvPr id="2079753" name="Text Box 9"/>
        <cdr:cNvSpPr txBox="1">
          <a:spLocks xmlns:a="http://schemas.openxmlformats.org/drawingml/2006/main" noChangeArrowheads="1"/>
        </cdr:cNvSpPr>
      </cdr:nvSpPr>
      <cdr:spPr bwMode="auto">
        <a:xfrm xmlns:a="http://schemas.openxmlformats.org/drawingml/2006/main">
          <a:off x="2803987"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userShapes>
</file>

<file path=xl/drawings/drawing2.xml><?xml version="1.0" encoding="utf-8"?>
<xdr:wsDr xmlns:xdr="http://schemas.openxmlformats.org/drawingml/2006/spreadsheetDrawing" xmlns:a="http://schemas.openxmlformats.org/drawingml/2006/main">
  <xdr:twoCellAnchor>
    <xdr:from>
      <xdr:col>5</xdr:col>
      <xdr:colOff>781050</xdr:colOff>
      <xdr:row>0</xdr:row>
      <xdr:rowOff>0</xdr:rowOff>
    </xdr:from>
    <xdr:to>
      <xdr:col>8</xdr:col>
      <xdr:colOff>11973</xdr:colOff>
      <xdr:row>1</xdr:row>
      <xdr:rowOff>8550</xdr:rowOff>
    </xdr:to>
    <xdr:grpSp>
      <xdr:nvGrpSpPr>
        <xdr:cNvPr id="2" name="Grupo 1"/>
        <xdr:cNvGrpSpPr/>
      </xdr:nvGrpSpPr>
      <xdr:grpSpPr>
        <a:xfrm>
          <a:off x="2371725" y="0"/>
          <a:ext cx="612048" cy="180000"/>
          <a:chOff x="4797152" y="7020272"/>
          <a:chExt cx="612048" cy="180000"/>
        </a:xfrm>
      </xdr:grpSpPr>
      <xdr:sp macro="" textlink="">
        <xdr:nvSpPr>
          <xdr:cNvPr id="3" name="Rectângulo 2"/>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20.xml><?xml version="1.0" encoding="utf-8"?>
<c:userShapes xmlns:c="http://schemas.openxmlformats.org/drawingml/2006/chart">
  <cdr:relSizeAnchor xmlns:cdr="http://schemas.openxmlformats.org/drawingml/2006/chartDrawing">
    <cdr:from>
      <cdr:x>0.09159</cdr:x>
      <cdr:y>0.04807</cdr:y>
    </cdr:from>
    <cdr:to>
      <cdr:x>0.09159</cdr:x>
      <cdr:y>0.04807</cdr:y>
    </cdr:to>
    <cdr:sp macro="" textlink="">
      <cdr:nvSpPr>
        <cdr:cNvPr id="1516545" name="Text Box 1"/>
        <cdr:cNvSpPr txBox="1">
          <a:spLocks xmlns:a="http://schemas.openxmlformats.org/drawingml/2006/main" noChangeArrowheads="1"/>
        </cdr:cNvSpPr>
      </cdr:nvSpPr>
      <cdr:spPr bwMode="auto">
        <a:xfrm xmlns:a="http://schemas.openxmlformats.org/drawingml/2006/main">
          <a:off x="788321" y="9842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a:lstStyle xmlns:a="http://schemas.openxmlformats.org/drawingml/2006/main"/>
        <a:p xmlns:a="http://schemas.openxmlformats.org/drawingml/2006/main">
          <a:endParaRPr lang="pt-PT"/>
        </a:p>
      </cdr:txBody>
    </cdr:sp>
  </cdr:relSizeAnchor>
  <cdr:relSizeAnchor xmlns:cdr="http://schemas.openxmlformats.org/drawingml/2006/chartDrawing">
    <cdr:from>
      <cdr:x>0.7937</cdr:x>
      <cdr:y>0.18349</cdr:y>
    </cdr:from>
    <cdr:to>
      <cdr:x>0.7937</cdr:x>
      <cdr:y>0.18349</cdr:y>
    </cdr:to>
    <cdr:sp macro="" textlink="">
      <cdr:nvSpPr>
        <cdr:cNvPr id="1516546" name="Text Box 2"/>
        <cdr:cNvSpPr txBox="1">
          <a:spLocks xmlns:a="http://schemas.openxmlformats.org/drawingml/2006/main" noChangeArrowheads="1"/>
        </cdr:cNvSpPr>
      </cdr:nvSpPr>
      <cdr:spPr bwMode="auto">
        <a:xfrm xmlns:a="http://schemas.openxmlformats.org/drawingml/2006/main">
          <a:off x="6807168" y="366697"/>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0.78678</cdr:x>
      <cdr:y>0.18349</cdr:y>
    </cdr:from>
    <cdr:to>
      <cdr:x>0.78678</cdr:x>
      <cdr:y>0.18349</cdr:y>
    </cdr:to>
    <cdr:sp macro="" textlink="">
      <cdr:nvSpPr>
        <cdr:cNvPr id="1516548" name="Text Box 4"/>
        <cdr:cNvSpPr txBox="1">
          <a:spLocks xmlns:a="http://schemas.openxmlformats.org/drawingml/2006/main" noChangeArrowheads="1"/>
        </cdr:cNvSpPr>
      </cdr:nvSpPr>
      <cdr:spPr bwMode="auto">
        <a:xfrm xmlns:a="http://schemas.openxmlformats.org/drawingml/2006/main">
          <a:off x="6747828" y="366697"/>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dr:relSizeAnchor xmlns:cdr="http://schemas.openxmlformats.org/drawingml/2006/chartDrawing">
    <cdr:from>
      <cdr:x>0.00868</cdr:x>
      <cdr:y>0.90589</cdr:y>
    </cdr:from>
    <cdr:to>
      <cdr:x>0.1167</cdr:x>
      <cdr:y>1</cdr:y>
    </cdr:to>
    <cdr:sp macro="" textlink="">
      <cdr:nvSpPr>
        <cdr:cNvPr id="8" name="Text Box 10"/>
        <cdr:cNvSpPr txBox="1">
          <a:spLocks xmlns:a="http://schemas.openxmlformats.org/drawingml/2006/main" noChangeArrowheads="1"/>
        </cdr:cNvSpPr>
      </cdr:nvSpPr>
      <cdr:spPr bwMode="auto">
        <a:xfrm xmlns:a="http://schemas.openxmlformats.org/drawingml/2006/main">
          <a:off x="54815" y="1203465"/>
          <a:ext cx="682174" cy="121700"/>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none" lIns="18288" tIns="18288" rIns="0" bIns="0" anchor="t" upright="1">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pt-PT" sz="700" b="0" i="0" u="none" strike="noStrike" baseline="0">
              <a:solidFill>
                <a:schemeClr val="accent1"/>
              </a:solidFill>
              <a:latin typeface="Arial"/>
              <a:cs typeface="Arial"/>
            </a:rPr>
            <a:t>fonte: II/MSESS.</a:t>
          </a:r>
        </a:p>
      </cdr:txBody>
    </cdr:sp>
  </cdr:relSizeAnchor>
  <cdr:relSizeAnchor xmlns:cdr="http://schemas.openxmlformats.org/drawingml/2006/chartDrawing">
    <cdr:from>
      <cdr:x>0.83718</cdr:x>
      <cdr:y>0.42508</cdr:y>
    </cdr:from>
    <cdr:to>
      <cdr:x>0.83718</cdr:x>
      <cdr:y>0.42508</cdr:y>
    </cdr:to>
    <cdr:sp macro="" textlink="">
      <cdr:nvSpPr>
        <cdr:cNvPr id="2098180" name="Text Box 4"/>
        <cdr:cNvSpPr txBox="1">
          <a:spLocks xmlns:a="http://schemas.openxmlformats.org/drawingml/2006/main" noChangeArrowheads="1"/>
        </cdr:cNvSpPr>
      </cdr:nvSpPr>
      <cdr:spPr bwMode="auto">
        <a:xfrm xmlns:a="http://schemas.openxmlformats.org/drawingml/2006/main">
          <a:off x="2028609" y="40955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0.83382</cdr:x>
      <cdr:y>0.42508</cdr:y>
    </cdr:from>
    <cdr:to>
      <cdr:x>0.83382</cdr:x>
      <cdr:y>0.42508</cdr:y>
    </cdr:to>
    <cdr:sp macro="" textlink="">
      <cdr:nvSpPr>
        <cdr:cNvPr id="2098181" name="Text Box 5"/>
        <cdr:cNvSpPr txBox="1">
          <a:spLocks xmlns:a="http://schemas.openxmlformats.org/drawingml/2006/main" noChangeArrowheads="1"/>
        </cdr:cNvSpPr>
      </cdr:nvSpPr>
      <cdr:spPr bwMode="auto">
        <a:xfrm xmlns:a="http://schemas.openxmlformats.org/drawingml/2006/main">
          <a:off x="2017570" y="40955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dr:relSizeAnchor xmlns:cdr="http://schemas.openxmlformats.org/drawingml/2006/chartDrawing">
    <cdr:from>
      <cdr:x>0.83718</cdr:x>
      <cdr:y>0.42508</cdr:y>
    </cdr:from>
    <cdr:to>
      <cdr:x>0.83718</cdr:x>
      <cdr:y>0.42508</cdr:y>
    </cdr:to>
    <cdr:sp macro="" textlink="">
      <cdr:nvSpPr>
        <cdr:cNvPr id="2" name="Text Box 4"/>
        <cdr:cNvSpPr txBox="1">
          <a:spLocks xmlns:a="http://schemas.openxmlformats.org/drawingml/2006/main" noChangeArrowheads="1"/>
        </cdr:cNvSpPr>
      </cdr:nvSpPr>
      <cdr:spPr bwMode="auto">
        <a:xfrm xmlns:a="http://schemas.openxmlformats.org/drawingml/2006/main">
          <a:off x="2028609" y="40955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0.83382</cdr:x>
      <cdr:y>0.42508</cdr:y>
    </cdr:from>
    <cdr:to>
      <cdr:x>0.83382</cdr:x>
      <cdr:y>0.42508</cdr:y>
    </cdr:to>
    <cdr:sp macro="" textlink="">
      <cdr:nvSpPr>
        <cdr:cNvPr id="3" name="Text Box 5"/>
        <cdr:cNvSpPr txBox="1">
          <a:spLocks xmlns:a="http://schemas.openxmlformats.org/drawingml/2006/main" noChangeArrowheads="1"/>
        </cdr:cNvSpPr>
      </cdr:nvSpPr>
      <cdr:spPr bwMode="auto">
        <a:xfrm xmlns:a="http://schemas.openxmlformats.org/drawingml/2006/main">
          <a:off x="2017570" y="40955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dr:relSizeAnchor xmlns:cdr="http://schemas.openxmlformats.org/drawingml/2006/chartDrawing">
    <cdr:from>
      <cdr:x>0.72105</cdr:x>
      <cdr:y>0.27641</cdr:y>
    </cdr:from>
    <cdr:to>
      <cdr:x>0.82314</cdr:x>
      <cdr:y>0.44739</cdr:y>
    </cdr:to>
    <cdr:sp macro="" textlink="">
      <cdr:nvSpPr>
        <cdr:cNvPr id="10" name="Text Box 5"/>
        <cdr:cNvSpPr txBox="1">
          <a:spLocks xmlns:a="http://schemas.openxmlformats.org/drawingml/2006/main" noChangeArrowheads="1"/>
        </cdr:cNvSpPr>
      </cdr:nvSpPr>
      <cdr:spPr bwMode="auto">
        <a:xfrm xmlns:a="http://schemas.openxmlformats.org/drawingml/2006/main">
          <a:off x="4512263" y="483812"/>
          <a:ext cx="638872" cy="299277"/>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18288" tIns="18288" rIns="18288" bIns="0" anchor="t" upright="1">
          <a:noAutofit/>
        </a:bodyPr>
        <a:lstStyle xmlns:a="http://schemas.openxmlformats.org/drawingml/2006/main">
          <a:lvl1pPr marL="0" indent="0">
            <a:defRPr sz="1100">
              <a:latin typeface="Franklin Gothic Book"/>
            </a:defRPr>
          </a:lvl1pPr>
          <a:lvl2pPr marL="457200" indent="0">
            <a:defRPr sz="1100">
              <a:latin typeface="Franklin Gothic Book"/>
            </a:defRPr>
          </a:lvl2pPr>
          <a:lvl3pPr marL="914400" indent="0">
            <a:defRPr sz="1100">
              <a:latin typeface="Franklin Gothic Book"/>
            </a:defRPr>
          </a:lvl3pPr>
          <a:lvl4pPr marL="1371600" indent="0">
            <a:defRPr sz="1100">
              <a:latin typeface="Franklin Gothic Book"/>
            </a:defRPr>
          </a:lvl4pPr>
          <a:lvl5pPr marL="1828800" indent="0">
            <a:defRPr sz="1100">
              <a:latin typeface="Franklin Gothic Book"/>
            </a:defRPr>
          </a:lvl5pPr>
          <a:lvl6pPr marL="2286000" indent="0">
            <a:defRPr sz="1100">
              <a:latin typeface="Franklin Gothic Book"/>
            </a:defRPr>
          </a:lvl6pPr>
          <a:lvl7pPr marL="2743200" indent="0">
            <a:defRPr sz="1100">
              <a:latin typeface="Franklin Gothic Book"/>
            </a:defRPr>
          </a:lvl7pPr>
          <a:lvl8pPr marL="3200400" indent="0">
            <a:defRPr sz="1100">
              <a:latin typeface="Franklin Gothic Book"/>
            </a:defRPr>
          </a:lvl8pPr>
          <a:lvl9pPr marL="3657600" indent="0">
            <a:defRPr sz="1100">
              <a:latin typeface="Franklin Gothic Book"/>
            </a:defRPr>
          </a:lvl9pPr>
        </a:lstStyle>
        <a:p xmlns:a="http://schemas.openxmlformats.org/drawingml/2006/main">
          <a:pPr algn="ctr" rtl="0">
            <a:defRPr sz="1000"/>
          </a:pPr>
          <a:r>
            <a:rPr lang="pt-PT" sz="700" b="1" i="0" u="none" strike="noStrike" baseline="0">
              <a:solidFill>
                <a:srgbClr val="525252"/>
              </a:solidFill>
              <a:latin typeface="Arial"/>
              <a:cs typeface="Arial"/>
            </a:rPr>
            <a:t>valor médio total </a:t>
          </a:r>
          <a:br>
            <a:rPr lang="pt-PT" sz="700" b="1" i="0" u="none" strike="noStrike" baseline="0">
              <a:solidFill>
                <a:srgbClr val="525252"/>
              </a:solidFill>
              <a:latin typeface="Arial"/>
              <a:cs typeface="Arial"/>
            </a:rPr>
          </a:br>
          <a:r>
            <a:rPr lang="pt-PT" sz="700" b="1" i="0" u="none" strike="noStrike" baseline="0">
              <a:solidFill>
                <a:srgbClr val="525252"/>
              </a:solidFill>
              <a:latin typeface="Arial"/>
              <a:cs typeface="Arial"/>
            </a:rPr>
            <a:t>(linha) </a:t>
          </a:r>
        </a:p>
      </cdr:txBody>
    </cdr:sp>
  </cdr:relSizeAnchor>
</c:userShapes>
</file>

<file path=xl/drawings/drawing21.xml><?xml version="1.0" encoding="utf-8"?>
<xdr:wsDr xmlns:xdr="http://schemas.openxmlformats.org/drawingml/2006/spreadsheetDrawing" xmlns:a="http://schemas.openxmlformats.org/drawingml/2006/main">
  <xdr:twoCellAnchor>
    <xdr:from>
      <xdr:col>1</xdr:col>
      <xdr:colOff>0</xdr:colOff>
      <xdr:row>0</xdr:row>
      <xdr:rowOff>7922</xdr:rowOff>
    </xdr:from>
    <xdr:to>
      <xdr:col>3</xdr:col>
      <xdr:colOff>346833</xdr:colOff>
      <xdr:row>1</xdr:row>
      <xdr:rowOff>13297</xdr:rowOff>
    </xdr:to>
    <xdr:grpSp>
      <xdr:nvGrpSpPr>
        <xdr:cNvPr id="2" name="Grupo 1"/>
        <xdr:cNvGrpSpPr/>
      </xdr:nvGrpSpPr>
      <xdr:grpSpPr>
        <a:xfrm>
          <a:off x="66675" y="7922"/>
          <a:ext cx="594483" cy="176825"/>
          <a:chOff x="4808367" y="7020272"/>
          <a:chExt cx="600833" cy="180000"/>
        </a:xfrm>
      </xdr:grpSpPr>
      <xdr:sp macro="" textlink="">
        <xdr:nvSpPr>
          <xdr:cNvPr id="3" name="Rectângulo 2"/>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22.xml><?xml version="1.0" encoding="utf-8"?>
<xdr:wsDr xmlns:xdr="http://schemas.openxmlformats.org/drawingml/2006/spreadsheetDrawing" xmlns:a="http://schemas.openxmlformats.org/drawingml/2006/main">
  <xdr:twoCellAnchor>
    <xdr:from>
      <xdr:col>1</xdr:col>
      <xdr:colOff>161925</xdr:colOff>
      <xdr:row>14</xdr:row>
      <xdr:rowOff>0</xdr:rowOff>
    </xdr:from>
    <xdr:to>
      <xdr:col>6</xdr:col>
      <xdr:colOff>266700</xdr:colOff>
      <xdr:row>27</xdr:row>
      <xdr:rowOff>38100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9525</xdr:colOff>
      <xdr:row>34</xdr:row>
      <xdr:rowOff>161925</xdr:rowOff>
    </xdr:from>
    <xdr:to>
      <xdr:col>7</xdr:col>
      <xdr:colOff>0</xdr:colOff>
      <xdr:row>47</xdr:row>
      <xdr:rowOff>114300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133350</xdr:colOff>
      <xdr:row>6</xdr:row>
      <xdr:rowOff>47625</xdr:rowOff>
    </xdr:from>
    <xdr:to>
      <xdr:col>8</xdr:col>
      <xdr:colOff>133350</xdr:colOff>
      <xdr:row>384</xdr:row>
      <xdr:rowOff>114300</xdr:rowOff>
    </xdr:to>
    <xdr:sp macro="" textlink="">
      <xdr:nvSpPr>
        <xdr:cNvPr id="4" name="Line 3"/>
        <xdr:cNvSpPr>
          <a:spLocks noChangeShapeType="1"/>
        </xdr:cNvSpPr>
      </xdr:nvSpPr>
      <xdr:spPr bwMode="auto">
        <a:xfrm>
          <a:off x="3848100" y="866775"/>
          <a:ext cx="0" cy="60093225"/>
        </a:xfrm>
        <a:prstGeom prst="line">
          <a:avLst/>
        </a:prstGeom>
        <a:noFill/>
        <a:ln w="9525">
          <a:noFill/>
          <a:round/>
          <a:headEnd/>
          <a:tailEnd/>
        </a:ln>
      </xdr:spPr>
    </xdr:sp>
    <xdr:clientData/>
  </xdr:twoCellAnchor>
  <xdr:twoCellAnchor>
    <xdr:from>
      <xdr:col>8</xdr:col>
      <xdr:colOff>38100</xdr:colOff>
      <xdr:row>8</xdr:row>
      <xdr:rowOff>0</xdr:rowOff>
    </xdr:from>
    <xdr:to>
      <xdr:col>8</xdr:col>
      <xdr:colOff>38100</xdr:colOff>
      <xdr:row>35</xdr:row>
      <xdr:rowOff>76200</xdr:rowOff>
    </xdr:to>
    <xdr:sp macro="" textlink="">
      <xdr:nvSpPr>
        <xdr:cNvPr id="5" name="Line 4"/>
        <xdr:cNvSpPr>
          <a:spLocks noChangeShapeType="1"/>
        </xdr:cNvSpPr>
      </xdr:nvSpPr>
      <xdr:spPr bwMode="auto">
        <a:xfrm>
          <a:off x="3752850" y="1038225"/>
          <a:ext cx="0" cy="4067175"/>
        </a:xfrm>
        <a:prstGeom prst="line">
          <a:avLst/>
        </a:prstGeom>
        <a:noFill/>
        <a:ln w="9525">
          <a:noFill/>
          <a:round/>
          <a:headEnd/>
          <a:tailEnd/>
        </a:ln>
      </xdr:spPr>
    </xdr:sp>
    <xdr:clientData/>
  </xdr:twoCellAnchor>
  <xdr:twoCellAnchor>
    <xdr:from>
      <xdr:col>7</xdr:col>
      <xdr:colOff>38100</xdr:colOff>
      <xdr:row>14</xdr:row>
      <xdr:rowOff>0</xdr:rowOff>
    </xdr:from>
    <xdr:to>
      <xdr:col>16</xdr:col>
      <xdr:colOff>276225</xdr:colOff>
      <xdr:row>27</xdr:row>
      <xdr:rowOff>38100</xdr:rowOff>
    </xdr:to>
    <xdr:graphicFrame macro="">
      <xdr:nvGraphicFramePr>
        <xdr:cNvPr id="6"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57150</xdr:colOff>
      <xdr:row>35</xdr:row>
      <xdr:rowOff>0</xdr:rowOff>
    </xdr:from>
    <xdr:to>
      <xdr:col>16</xdr:col>
      <xdr:colOff>266700</xdr:colOff>
      <xdr:row>48</xdr:row>
      <xdr:rowOff>0</xdr:rowOff>
    </xdr:to>
    <xdr:graphicFrame macro="">
      <xdr:nvGraphicFramePr>
        <xdr:cNvPr id="7"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152400</xdr:colOff>
      <xdr:row>56</xdr:row>
      <xdr:rowOff>9525</xdr:rowOff>
    </xdr:from>
    <xdr:to>
      <xdr:col>7</xdr:col>
      <xdr:colOff>0</xdr:colOff>
      <xdr:row>68</xdr:row>
      <xdr:rowOff>95250</xdr:rowOff>
    </xdr:to>
    <xdr:graphicFrame macro="">
      <xdr:nvGraphicFramePr>
        <xdr:cNvPr id="8"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66675</xdr:colOff>
      <xdr:row>56</xdr:row>
      <xdr:rowOff>19050</xdr:rowOff>
    </xdr:from>
    <xdr:to>
      <xdr:col>16</xdr:col>
      <xdr:colOff>276225</xdr:colOff>
      <xdr:row>68</xdr:row>
      <xdr:rowOff>114300</xdr:rowOff>
    </xdr:to>
    <xdr:graphicFrame macro="">
      <xdr:nvGraphicFramePr>
        <xdr:cNvPr id="9"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0</xdr:colOff>
      <xdr:row>13</xdr:row>
      <xdr:rowOff>95250</xdr:rowOff>
    </xdr:from>
    <xdr:to>
      <xdr:col>7</xdr:col>
      <xdr:colOff>0</xdr:colOff>
      <xdr:row>69</xdr:row>
      <xdr:rowOff>85725</xdr:rowOff>
    </xdr:to>
    <xdr:sp macro="" textlink="">
      <xdr:nvSpPr>
        <xdr:cNvPr id="10" name="Line 9"/>
        <xdr:cNvSpPr>
          <a:spLocks noChangeShapeType="1"/>
        </xdr:cNvSpPr>
      </xdr:nvSpPr>
      <xdr:spPr bwMode="auto">
        <a:xfrm>
          <a:off x="3362325" y="1876425"/>
          <a:ext cx="0" cy="8115300"/>
        </a:xfrm>
        <a:prstGeom prst="line">
          <a:avLst/>
        </a:prstGeom>
        <a:noFill/>
        <a:ln w="9525">
          <a:noFill/>
          <a:round/>
          <a:headEnd/>
          <a:tailEnd/>
        </a:ln>
      </xdr:spPr>
    </xdr:sp>
    <xdr:clientData/>
  </xdr:twoCellAnchor>
  <xdr:twoCellAnchor>
    <xdr:from>
      <xdr:col>15</xdr:col>
      <xdr:colOff>190500</xdr:colOff>
      <xdr:row>0</xdr:row>
      <xdr:rowOff>0</xdr:rowOff>
    </xdr:from>
    <xdr:to>
      <xdr:col>18</xdr:col>
      <xdr:colOff>11973</xdr:colOff>
      <xdr:row>1</xdr:row>
      <xdr:rowOff>8550</xdr:rowOff>
    </xdr:to>
    <xdr:grpSp>
      <xdr:nvGrpSpPr>
        <xdr:cNvPr id="11" name="Grupo 10"/>
        <xdr:cNvGrpSpPr/>
      </xdr:nvGrpSpPr>
      <xdr:grpSpPr>
        <a:xfrm>
          <a:off x="6038850" y="0"/>
          <a:ext cx="612048" cy="180000"/>
          <a:chOff x="4797152" y="7020272"/>
          <a:chExt cx="612048" cy="180000"/>
        </a:xfrm>
      </xdr:grpSpPr>
      <xdr:sp macro="" textlink="">
        <xdr:nvSpPr>
          <xdr:cNvPr id="12" name="Rectângulo 11"/>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3" name="Rectângulo 12"/>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4" name="Rectângulo 13"/>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1</xdr:col>
      <xdr:colOff>161925</xdr:colOff>
      <xdr:row>14</xdr:row>
      <xdr:rowOff>0</xdr:rowOff>
    </xdr:from>
    <xdr:to>
      <xdr:col>6</xdr:col>
      <xdr:colOff>266700</xdr:colOff>
      <xdr:row>27</xdr:row>
      <xdr:rowOff>38100</xdr:rowOff>
    </xdr:to>
    <xdr:graphicFrame macro="">
      <xdr:nvGraphicFramePr>
        <xdr:cNvPr id="15"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9525</xdr:colOff>
      <xdr:row>34</xdr:row>
      <xdr:rowOff>161925</xdr:rowOff>
    </xdr:from>
    <xdr:to>
      <xdr:col>7</xdr:col>
      <xdr:colOff>0</xdr:colOff>
      <xdr:row>47</xdr:row>
      <xdr:rowOff>114300</xdr:rowOff>
    </xdr:to>
    <xdr:graphicFrame macro="">
      <xdr:nvGraphicFramePr>
        <xdr:cNvPr id="16"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8</xdr:col>
      <xdr:colOff>133350</xdr:colOff>
      <xdr:row>6</xdr:row>
      <xdr:rowOff>47625</xdr:rowOff>
    </xdr:from>
    <xdr:to>
      <xdr:col>8</xdr:col>
      <xdr:colOff>133350</xdr:colOff>
      <xdr:row>384</xdr:row>
      <xdr:rowOff>114300</xdr:rowOff>
    </xdr:to>
    <xdr:sp macro="" textlink="">
      <xdr:nvSpPr>
        <xdr:cNvPr id="17" name="Line 3"/>
        <xdr:cNvSpPr>
          <a:spLocks noChangeShapeType="1"/>
        </xdr:cNvSpPr>
      </xdr:nvSpPr>
      <xdr:spPr bwMode="auto">
        <a:xfrm>
          <a:off x="3848100" y="866775"/>
          <a:ext cx="0" cy="60121800"/>
        </a:xfrm>
        <a:prstGeom prst="line">
          <a:avLst/>
        </a:prstGeom>
        <a:noFill/>
        <a:ln w="9525">
          <a:noFill/>
          <a:round/>
          <a:headEnd/>
          <a:tailEnd/>
        </a:ln>
      </xdr:spPr>
    </xdr:sp>
    <xdr:clientData/>
  </xdr:twoCellAnchor>
  <xdr:twoCellAnchor>
    <xdr:from>
      <xdr:col>8</xdr:col>
      <xdr:colOff>38100</xdr:colOff>
      <xdr:row>8</xdr:row>
      <xdr:rowOff>0</xdr:rowOff>
    </xdr:from>
    <xdr:to>
      <xdr:col>8</xdr:col>
      <xdr:colOff>38100</xdr:colOff>
      <xdr:row>35</xdr:row>
      <xdr:rowOff>76200</xdr:rowOff>
    </xdr:to>
    <xdr:sp macro="" textlink="">
      <xdr:nvSpPr>
        <xdr:cNvPr id="18" name="Line 4"/>
        <xdr:cNvSpPr>
          <a:spLocks noChangeShapeType="1"/>
        </xdr:cNvSpPr>
      </xdr:nvSpPr>
      <xdr:spPr bwMode="auto">
        <a:xfrm>
          <a:off x="3752850" y="1038225"/>
          <a:ext cx="0" cy="4067175"/>
        </a:xfrm>
        <a:prstGeom prst="line">
          <a:avLst/>
        </a:prstGeom>
        <a:noFill/>
        <a:ln w="9525">
          <a:noFill/>
          <a:round/>
          <a:headEnd/>
          <a:tailEnd/>
        </a:ln>
      </xdr:spPr>
    </xdr:sp>
    <xdr:clientData/>
  </xdr:twoCellAnchor>
  <xdr:twoCellAnchor>
    <xdr:from>
      <xdr:col>7</xdr:col>
      <xdr:colOff>38100</xdr:colOff>
      <xdr:row>14</xdr:row>
      <xdr:rowOff>0</xdr:rowOff>
    </xdr:from>
    <xdr:to>
      <xdr:col>16</xdr:col>
      <xdr:colOff>276225</xdr:colOff>
      <xdr:row>27</xdr:row>
      <xdr:rowOff>38100</xdr:rowOff>
    </xdr:to>
    <xdr:graphicFrame macro="">
      <xdr:nvGraphicFramePr>
        <xdr:cNvPr id="19"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57150</xdr:colOff>
      <xdr:row>35</xdr:row>
      <xdr:rowOff>0</xdr:rowOff>
    </xdr:from>
    <xdr:to>
      <xdr:col>16</xdr:col>
      <xdr:colOff>266700</xdr:colOff>
      <xdr:row>48</xdr:row>
      <xdr:rowOff>0</xdr:rowOff>
    </xdr:to>
    <xdr:graphicFrame macro="">
      <xdr:nvGraphicFramePr>
        <xdr:cNvPr id="20"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xdr:col>
      <xdr:colOff>152400</xdr:colOff>
      <xdr:row>56</xdr:row>
      <xdr:rowOff>9525</xdr:rowOff>
    </xdr:from>
    <xdr:to>
      <xdr:col>7</xdr:col>
      <xdr:colOff>0</xdr:colOff>
      <xdr:row>68</xdr:row>
      <xdr:rowOff>95250</xdr:rowOff>
    </xdr:to>
    <xdr:graphicFrame macro="">
      <xdr:nvGraphicFramePr>
        <xdr:cNvPr id="21"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7</xdr:col>
      <xdr:colOff>66675</xdr:colOff>
      <xdr:row>56</xdr:row>
      <xdr:rowOff>19050</xdr:rowOff>
    </xdr:from>
    <xdr:to>
      <xdr:col>16</xdr:col>
      <xdr:colOff>276225</xdr:colOff>
      <xdr:row>68</xdr:row>
      <xdr:rowOff>114300</xdr:rowOff>
    </xdr:to>
    <xdr:graphicFrame macro="">
      <xdr:nvGraphicFramePr>
        <xdr:cNvPr id="22"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7</xdr:col>
      <xdr:colOff>0</xdr:colOff>
      <xdr:row>13</xdr:row>
      <xdr:rowOff>95250</xdr:rowOff>
    </xdr:from>
    <xdr:to>
      <xdr:col>7</xdr:col>
      <xdr:colOff>0</xdr:colOff>
      <xdr:row>69</xdr:row>
      <xdr:rowOff>85725</xdr:rowOff>
    </xdr:to>
    <xdr:sp macro="" textlink="">
      <xdr:nvSpPr>
        <xdr:cNvPr id="23" name="Line 9"/>
        <xdr:cNvSpPr>
          <a:spLocks noChangeShapeType="1"/>
        </xdr:cNvSpPr>
      </xdr:nvSpPr>
      <xdr:spPr bwMode="auto">
        <a:xfrm>
          <a:off x="3362325" y="1876425"/>
          <a:ext cx="0" cy="8115300"/>
        </a:xfrm>
        <a:prstGeom prst="line">
          <a:avLst/>
        </a:prstGeom>
        <a:noFill/>
        <a:ln w="9525">
          <a:noFill/>
          <a:round/>
          <a:headEnd/>
          <a:tailEnd/>
        </a:ln>
      </xdr:spPr>
    </xdr:sp>
    <xdr:clientData/>
  </xdr:twoCellAnchor>
  <xdr:twoCellAnchor>
    <xdr:from>
      <xdr:col>15</xdr:col>
      <xdr:colOff>190500</xdr:colOff>
      <xdr:row>0</xdr:row>
      <xdr:rowOff>0</xdr:rowOff>
    </xdr:from>
    <xdr:to>
      <xdr:col>18</xdr:col>
      <xdr:colOff>11973</xdr:colOff>
      <xdr:row>1</xdr:row>
      <xdr:rowOff>8550</xdr:rowOff>
    </xdr:to>
    <xdr:grpSp>
      <xdr:nvGrpSpPr>
        <xdr:cNvPr id="24" name="Grupo 23"/>
        <xdr:cNvGrpSpPr/>
      </xdr:nvGrpSpPr>
      <xdr:grpSpPr>
        <a:xfrm>
          <a:off x="6038850" y="0"/>
          <a:ext cx="612048" cy="180000"/>
          <a:chOff x="4797152" y="7020272"/>
          <a:chExt cx="612048" cy="180000"/>
        </a:xfrm>
      </xdr:grpSpPr>
      <xdr:sp macro="" textlink="">
        <xdr:nvSpPr>
          <xdr:cNvPr id="25" name="Rectângulo 24"/>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6" name="Rectângulo 25"/>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7" name="Rectângulo 26"/>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1</xdr:col>
      <xdr:colOff>161925</xdr:colOff>
      <xdr:row>14</xdr:row>
      <xdr:rowOff>0</xdr:rowOff>
    </xdr:from>
    <xdr:to>
      <xdr:col>6</xdr:col>
      <xdr:colOff>266700</xdr:colOff>
      <xdr:row>27</xdr:row>
      <xdr:rowOff>38100</xdr:rowOff>
    </xdr:to>
    <xdr:graphicFrame macro="">
      <xdr:nvGraphicFramePr>
        <xdr:cNvPr id="28"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2</xdr:col>
      <xdr:colOff>9525</xdr:colOff>
      <xdr:row>34</xdr:row>
      <xdr:rowOff>161925</xdr:rowOff>
    </xdr:from>
    <xdr:to>
      <xdr:col>7</xdr:col>
      <xdr:colOff>0</xdr:colOff>
      <xdr:row>47</xdr:row>
      <xdr:rowOff>114300</xdr:rowOff>
    </xdr:to>
    <xdr:graphicFrame macro="">
      <xdr:nvGraphicFramePr>
        <xdr:cNvPr id="29"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8</xdr:col>
      <xdr:colOff>38100</xdr:colOff>
      <xdr:row>8</xdr:row>
      <xdr:rowOff>0</xdr:rowOff>
    </xdr:from>
    <xdr:to>
      <xdr:col>8</xdr:col>
      <xdr:colOff>38100</xdr:colOff>
      <xdr:row>35</xdr:row>
      <xdr:rowOff>76200</xdr:rowOff>
    </xdr:to>
    <xdr:sp macro="" textlink="">
      <xdr:nvSpPr>
        <xdr:cNvPr id="30" name="Line 4"/>
        <xdr:cNvSpPr>
          <a:spLocks noChangeShapeType="1"/>
        </xdr:cNvSpPr>
      </xdr:nvSpPr>
      <xdr:spPr bwMode="auto">
        <a:xfrm>
          <a:off x="3752850" y="1038225"/>
          <a:ext cx="0" cy="4067175"/>
        </a:xfrm>
        <a:prstGeom prst="line">
          <a:avLst/>
        </a:prstGeom>
        <a:noFill/>
        <a:ln w="9525">
          <a:noFill/>
          <a:round/>
          <a:headEnd/>
          <a:tailEnd/>
        </a:ln>
      </xdr:spPr>
    </xdr:sp>
    <xdr:clientData/>
  </xdr:twoCellAnchor>
  <xdr:twoCellAnchor>
    <xdr:from>
      <xdr:col>7</xdr:col>
      <xdr:colOff>38100</xdr:colOff>
      <xdr:row>14</xdr:row>
      <xdr:rowOff>0</xdr:rowOff>
    </xdr:from>
    <xdr:to>
      <xdr:col>16</xdr:col>
      <xdr:colOff>276225</xdr:colOff>
      <xdr:row>27</xdr:row>
      <xdr:rowOff>38100</xdr:rowOff>
    </xdr:to>
    <xdr:graphicFrame macro="">
      <xdr:nvGraphicFramePr>
        <xdr:cNvPr id="31"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7</xdr:col>
      <xdr:colOff>57150</xdr:colOff>
      <xdr:row>35</xdr:row>
      <xdr:rowOff>0</xdr:rowOff>
    </xdr:from>
    <xdr:to>
      <xdr:col>16</xdr:col>
      <xdr:colOff>266700</xdr:colOff>
      <xdr:row>48</xdr:row>
      <xdr:rowOff>0</xdr:rowOff>
    </xdr:to>
    <xdr:graphicFrame macro="">
      <xdr:nvGraphicFramePr>
        <xdr:cNvPr id="32"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1</xdr:col>
      <xdr:colOff>152400</xdr:colOff>
      <xdr:row>56</xdr:row>
      <xdr:rowOff>9525</xdr:rowOff>
    </xdr:from>
    <xdr:to>
      <xdr:col>7</xdr:col>
      <xdr:colOff>0</xdr:colOff>
      <xdr:row>68</xdr:row>
      <xdr:rowOff>95250</xdr:rowOff>
    </xdr:to>
    <xdr:graphicFrame macro="">
      <xdr:nvGraphicFramePr>
        <xdr:cNvPr id="33"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7</xdr:col>
      <xdr:colOff>66675</xdr:colOff>
      <xdr:row>56</xdr:row>
      <xdr:rowOff>19050</xdr:rowOff>
    </xdr:from>
    <xdr:to>
      <xdr:col>16</xdr:col>
      <xdr:colOff>276225</xdr:colOff>
      <xdr:row>68</xdr:row>
      <xdr:rowOff>114300</xdr:rowOff>
    </xdr:to>
    <xdr:graphicFrame macro="">
      <xdr:nvGraphicFramePr>
        <xdr:cNvPr id="34"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7</xdr:col>
      <xdr:colOff>0</xdr:colOff>
      <xdr:row>13</xdr:row>
      <xdr:rowOff>95250</xdr:rowOff>
    </xdr:from>
    <xdr:to>
      <xdr:col>7</xdr:col>
      <xdr:colOff>0</xdr:colOff>
      <xdr:row>69</xdr:row>
      <xdr:rowOff>85725</xdr:rowOff>
    </xdr:to>
    <xdr:sp macro="" textlink="">
      <xdr:nvSpPr>
        <xdr:cNvPr id="35" name="Line 9"/>
        <xdr:cNvSpPr>
          <a:spLocks noChangeShapeType="1"/>
        </xdr:cNvSpPr>
      </xdr:nvSpPr>
      <xdr:spPr bwMode="auto">
        <a:xfrm>
          <a:off x="3362325" y="1876425"/>
          <a:ext cx="0" cy="8115300"/>
        </a:xfrm>
        <a:prstGeom prst="line">
          <a:avLst/>
        </a:prstGeom>
        <a:noFill/>
        <a:ln w="9525">
          <a:noFill/>
          <a:round/>
          <a:headEnd/>
          <a:tailEnd/>
        </a:ln>
      </xdr:spPr>
    </xdr:sp>
    <xdr:clientData/>
  </xdr:twoCellAnchor>
  <xdr:twoCellAnchor>
    <xdr:from>
      <xdr:col>15</xdr:col>
      <xdr:colOff>190500</xdr:colOff>
      <xdr:row>0</xdr:row>
      <xdr:rowOff>0</xdr:rowOff>
    </xdr:from>
    <xdr:to>
      <xdr:col>18</xdr:col>
      <xdr:colOff>11973</xdr:colOff>
      <xdr:row>1</xdr:row>
      <xdr:rowOff>8550</xdr:rowOff>
    </xdr:to>
    <xdr:grpSp>
      <xdr:nvGrpSpPr>
        <xdr:cNvPr id="36" name="Grupo 35"/>
        <xdr:cNvGrpSpPr/>
      </xdr:nvGrpSpPr>
      <xdr:grpSpPr>
        <a:xfrm>
          <a:off x="6038850" y="0"/>
          <a:ext cx="612048" cy="180000"/>
          <a:chOff x="4797152" y="7020272"/>
          <a:chExt cx="612048" cy="180000"/>
        </a:xfrm>
      </xdr:grpSpPr>
      <xdr:sp macro="" textlink="">
        <xdr:nvSpPr>
          <xdr:cNvPr id="37" name="Rectângulo 36"/>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38" name="Rectângulo 37"/>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39" name="Rectângulo 38"/>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23.xml><?xml version="1.0" encoding="utf-8"?>
<c:userShapes xmlns:c="http://schemas.openxmlformats.org/drawingml/2006/chart">
  <cdr:relSizeAnchor xmlns:cdr="http://schemas.openxmlformats.org/drawingml/2006/chartDrawing">
    <cdr:from>
      <cdr:x>0.55554</cdr:x>
      <cdr:y>0.39467</cdr:y>
    </cdr:from>
    <cdr:to>
      <cdr:x>0.59386</cdr:x>
      <cdr:y>0.43248</cdr:y>
    </cdr:to>
    <cdr:sp macro="" textlink="">
      <cdr:nvSpPr>
        <cdr:cNvPr id="1888257" name="Line 1"/>
        <cdr:cNvSpPr>
          <a:spLocks xmlns:a="http://schemas.openxmlformats.org/drawingml/2006/main" noChangeShapeType="1"/>
        </cdr:cNvSpPr>
      </cdr:nvSpPr>
      <cdr:spPr bwMode="auto">
        <a:xfrm xmlns:a="http://schemas.openxmlformats.org/drawingml/2006/main" flipV="1">
          <a:off x="1777953" y="684188"/>
          <a:ext cx="122640" cy="65546"/>
        </a:xfrm>
        <a:prstGeom xmlns:a="http://schemas.openxmlformats.org/drawingml/2006/main" prst="line">
          <a:avLst/>
        </a:prstGeom>
        <a:noFill xmlns:a="http://schemas.openxmlformats.org/drawingml/2006/main"/>
        <a:ln xmlns:a="http://schemas.openxmlformats.org/drawingml/2006/main" w="9525">
          <a:solidFill>
            <a:srgbClr val="808080"/>
          </a:solidFill>
          <a:round/>
          <a:headEnd/>
          <a:tailEnd type="triangl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pt-PT"/>
        </a:p>
      </cdr:txBody>
    </cdr:sp>
  </cdr:relSizeAnchor>
  <cdr:relSizeAnchor xmlns:cdr="http://schemas.openxmlformats.org/drawingml/2006/chartDrawing">
    <cdr:from>
      <cdr:x>0.19068</cdr:x>
      <cdr:y>0.18537</cdr:y>
    </cdr:from>
    <cdr:to>
      <cdr:x>0.23827</cdr:x>
      <cdr:y>0.26702</cdr:y>
    </cdr:to>
    <cdr:sp macro="" textlink="">
      <cdr:nvSpPr>
        <cdr:cNvPr id="1888258" name="Line 2"/>
        <cdr:cNvSpPr>
          <a:spLocks xmlns:a="http://schemas.openxmlformats.org/drawingml/2006/main" noChangeShapeType="1"/>
        </cdr:cNvSpPr>
      </cdr:nvSpPr>
      <cdr:spPr bwMode="auto">
        <a:xfrm xmlns:a="http://schemas.openxmlformats.org/drawingml/2006/main" flipH="1">
          <a:off x="610268" y="321352"/>
          <a:ext cx="152307" cy="141544"/>
        </a:xfrm>
        <a:prstGeom xmlns:a="http://schemas.openxmlformats.org/drawingml/2006/main" prst="line">
          <a:avLst/>
        </a:prstGeom>
        <a:noFill xmlns:a="http://schemas.openxmlformats.org/drawingml/2006/main"/>
        <a:ln xmlns:a="http://schemas.openxmlformats.org/drawingml/2006/main" w="9525">
          <a:solidFill>
            <a:schemeClr val="accent6"/>
          </a:solidFill>
          <a:round/>
          <a:headEnd/>
          <a:tailEnd type="triangl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pt-PT"/>
        </a:p>
      </cdr:txBody>
    </cdr:sp>
  </cdr:relSizeAnchor>
  <cdr:relSizeAnchor xmlns:cdr="http://schemas.openxmlformats.org/drawingml/2006/chartDrawing">
    <cdr:from>
      <cdr:x>0.01561</cdr:x>
      <cdr:y>0.91473</cdr:y>
    </cdr:from>
    <cdr:to>
      <cdr:x>0.98512</cdr:x>
      <cdr:y>0.98634</cdr:y>
    </cdr:to>
    <cdr:sp macro="" textlink="">
      <cdr:nvSpPr>
        <cdr:cNvPr id="1888259" name="Text Box 3"/>
        <cdr:cNvSpPr txBox="1">
          <a:spLocks xmlns:a="http://schemas.openxmlformats.org/drawingml/2006/main" noChangeArrowheads="1"/>
        </cdr:cNvSpPr>
      </cdr:nvSpPr>
      <cdr:spPr bwMode="auto">
        <a:xfrm xmlns:a="http://schemas.openxmlformats.org/drawingml/2006/main">
          <a:off x="50107" y="1585736"/>
          <a:ext cx="3112054" cy="12414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INE: ICIT, ICCOP, ICC e ICS.    </a:t>
          </a:r>
        </a:p>
      </cdr:txBody>
    </cdr:sp>
  </cdr:relSizeAnchor>
</c:userShapes>
</file>

<file path=xl/drawings/drawing24.xml><?xml version="1.0" encoding="utf-8"?>
<c:userShapes xmlns:c="http://schemas.openxmlformats.org/drawingml/2006/chart">
  <cdr:relSizeAnchor xmlns:cdr="http://schemas.openxmlformats.org/drawingml/2006/chartDrawing">
    <cdr:from>
      <cdr:x>0.23171</cdr:x>
      <cdr:y>0.35329</cdr:y>
    </cdr:from>
    <cdr:to>
      <cdr:x>0.28823</cdr:x>
      <cdr:y>0.43871</cdr:y>
    </cdr:to>
    <cdr:sp macro="" textlink="">
      <cdr:nvSpPr>
        <cdr:cNvPr id="1889281" name="Line 1"/>
        <cdr:cNvSpPr>
          <a:spLocks xmlns:a="http://schemas.openxmlformats.org/drawingml/2006/main" noChangeShapeType="1"/>
        </cdr:cNvSpPr>
      </cdr:nvSpPr>
      <cdr:spPr bwMode="auto">
        <a:xfrm xmlns:a="http://schemas.openxmlformats.org/drawingml/2006/main" flipV="1">
          <a:off x="747709" y="632444"/>
          <a:ext cx="182208" cy="152155"/>
        </a:xfrm>
        <a:prstGeom xmlns:a="http://schemas.openxmlformats.org/drawingml/2006/main" prst="line">
          <a:avLst/>
        </a:prstGeom>
        <a:noFill xmlns:a="http://schemas.openxmlformats.org/drawingml/2006/main"/>
        <a:ln xmlns:a="http://schemas.openxmlformats.org/drawingml/2006/main" w="9525">
          <a:solidFill>
            <a:srgbClr val="808080"/>
          </a:solidFill>
          <a:round/>
          <a:headEnd/>
          <a:tailEnd type="triangl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pt-PT"/>
        </a:p>
      </cdr:txBody>
    </cdr:sp>
  </cdr:relSizeAnchor>
  <cdr:relSizeAnchor xmlns:cdr="http://schemas.openxmlformats.org/drawingml/2006/chartDrawing">
    <cdr:from>
      <cdr:x>0.01484</cdr:x>
      <cdr:y>0.93011</cdr:y>
    </cdr:from>
    <cdr:to>
      <cdr:x>0.4139</cdr:x>
      <cdr:y>1</cdr:y>
    </cdr:to>
    <cdr:sp macro="" textlink="">
      <cdr:nvSpPr>
        <cdr:cNvPr id="1889282" name="Text Box 2"/>
        <cdr:cNvSpPr txBox="1">
          <a:spLocks xmlns:a="http://schemas.openxmlformats.org/drawingml/2006/main" noChangeArrowheads="1"/>
        </cdr:cNvSpPr>
      </cdr:nvSpPr>
      <cdr:spPr bwMode="auto">
        <a:xfrm xmlns:a="http://schemas.openxmlformats.org/drawingml/2006/main">
          <a:off x="46788" y="1647825"/>
          <a:ext cx="1258137" cy="123825"/>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INE: ICIT, ICCOP, ICC e ICS</a:t>
          </a:r>
          <a:r>
            <a:rPr lang="pt-PT" sz="600" b="0" i="0" u="none" strike="noStrike" baseline="0">
              <a:solidFill>
                <a:srgbClr val="008000"/>
              </a:solidFill>
              <a:latin typeface="Arial"/>
              <a:cs typeface="Arial"/>
            </a:rPr>
            <a:t>.    </a:t>
          </a:r>
        </a:p>
      </cdr:txBody>
    </cdr:sp>
  </cdr:relSizeAnchor>
  <cdr:relSizeAnchor xmlns:cdr="http://schemas.openxmlformats.org/drawingml/2006/chartDrawing">
    <cdr:from>
      <cdr:x>0.51724</cdr:x>
      <cdr:y>0.33708</cdr:y>
    </cdr:from>
    <cdr:to>
      <cdr:x>0.55848</cdr:x>
      <cdr:y>0.3889</cdr:y>
    </cdr:to>
    <cdr:sp macro="" textlink="">
      <cdr:nvSpPr>
        <cdr:cNvPr id="1889283" name="Line 3"/>
        <cdr:cNvSpPr>
          <a:spLocks xmlns:a="http://schemas.openxmlformats.org/drawingml/2006/main" noChangeShapeType="1"/>
        </cdr:cNvSpPr>
      </cdr:nvSpPr>
      <cdr:spPr bwMode="auto">
        <a:xfrm xmlns:a="http://schemas.openxmlformats.org/drawingml/2006/main" flipV="1">
          <a:off x="1630754" y="597181"/>
          <a:ext cx="130020" cy="91807"/>
        </a:xfrm>
        <a:prstGeom xmlns:a="http://schemas.openxmlformats.org/drawingml/2006/main" prst="line">
          <a:avLst/>
        </a:prstGeom>
        <a:noFill xmlns:a="http://schemas.openxmlformats.org/drawingml/2006/main"/>
        <a:ln xmlns:a="http://schemas.openxmlformats.org/drawingml/2006/main" w="9525">
          <a:solidFill>
            <a:schemeClr val="accent6"/>
          </a:solidFill>
          <a:round/>
          <a:headEnd/>
          <a:tailEnd type="triangl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pt-PT"/>
        </a:p>
      </cdr:txBody>
    </cdr:sp>
  </cdr:relSizeAnchor>
</c:userShapes>
</file>

<file path=xl/drawings/drawing25.xml><?xml version="1.0" encoding="utf-8"?>
<c:userShapes xmlns:c="http://schemas.openxmlformats.org/drawingml/2006/chart">
  <cdr:relSizeAnchor xmlns:cdr="http://schemas.openxmlformats.org/drawingml/2006/chartDrawing">
    <cdr:from>
      <cdr:x>0.52983</cdr:x>
      <cdr:y>0.30809</cdr:y>
    </cdr:from>
    <cdr:to>
      <cdr:x>0.98503</cdr:x>
      <cdr:y>0.539</cdr:y>
    </cdr:to>
    <cdr:sp macro="" textlink="">
      <cdr:nvSpPr>
        <cdr:cNvPr id="1890305" name="Text Box 1"/>
        <cdr:cNvSpPr txBox="1">
          <a:spLocks xmlns:a="http://schemas.openxmlformats.org/drawingml/2006/main" noChangeArrowheads="1"/>
        </cdr:cNvSpPr>
      </cdr:nvSpPr>
      <cdr:spPr bwMode="auto">
        <a:xfrm xmlns:a="http://schemas.openxmlformats.org/drawingml/2006/main">
          <a:off x="1688748" y="540204"/>
          <a:ext cx="1448152" cy="402481"/>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700" b="0" i="0" u="none" strike="noStrike" baseline="0">
              <a:solidFill>
                <a:schemeClr val="tx2"/>
              </a:solidFill>
              <a:latin typeface="Arial"/>
              <a:cs typeface="Arial"/>
            </a:rPr>
            <a:t>…perspetivas de evolução do desemprego nos próximos 12 meses (mm3m )</a:t>
          </a:r>
        </a:p>
      </cdr:txBody>
    </cdr:sp>
  </cdr:relSizeAnchor>
  <cdr:relSizeAnchor xmlns:cdr="http://schemas.openxmlformats.org/drawingml/2006/chartDrawing">
    <cdr:from>
      <cdr:x>0.32418</cdr:x>
      <cdr:y>0.59028</cdr:y>
    </cdr:from>
    <cdr:to>
      <cdr:x>0.57761</cdr:x>
      <cdr:y>0.7881</cdr:y>
    </cdr:to>
    <cdr:sp macro="" textlink="">
      <cdr:nvSpPr>
        <cdr:cNvPr id="1890306" name="Text Box 2"/>
        <cdr:cNvSpPr txBox="1">
          <a:spLocks xmlns:a="http://schemas.openxmlformats.org/drawingml/2006/main" noChangeArrowheads="1"/>
        </cdr:cNvSpPr>
      </cdr:nvSpPr>
      <cdr:spPr bwMode="auto">
        <a:xfrm xmlns:a="http://schemas.openxmlformats.org/drawingml/2006/main">
          <a:off x="1015901" y="1023281"/>
          <a:ext cx="794180" cy="342931"/>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700" b="0" i="0" u="none" strike="noStrike" baseline="0">
              <a:solidFill>
                <a:schemeClr val="tx2"/>
              </a:solidFill>
              <a:latin typeface="Arial"/>
              <a:cs typeface="Arial"/>
            </a:rPr>
            <a:t>…indicador de confiança (mm3m)</a:t>
          </a:r>
        </a:p>
      </cdr:txBody>
    </cdr:sp>
  </cdr:relSizeAnchor>
  <cdr:relSizeAnchor xmlns:cdr="http://schemas.openxmlformats.org/drawingml/2006/chartDrawing">
    <cdr:from>
      <cdr:x>0.0157</cdr:x>
      <cdr:y>0.92713</cdr:y>
    </cdr:from>
    <cdr:to>
      <cdr:x>0.98503</cdr:x>
      <cdr:y>0.99827</cdr:y>
    </cdr:to>
    <cdr:sp macro="" textlink="">
      <cdr:nvSpPr>
        <cdr:cNvPr id="1890307" name="Text Box 3"/>
        <cdr:cNvSpPr txBox="1">
          <a:spLocks xmlns:a="http://schemas.openxmlformats.org/drawingml/2006/main" noChangeArrowheads="1"/>
        </cdr:cNvSpPr>
      </cdr:nvSpPr>
      <cdr:spPr bwMode="auto">
        <a:xfrm xmlns:a="http://schemas.openxmlformats.org/drawingml/2006/main">
          <a:off x="49199" y="1607231"/>
          <a:ext cx="3037614" cy="123324"/>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INE: ICIT, ICCOP, ICC e ICS.    </a:t>
          </a:r>
        </a:p>
      </cdr:txBody>
    </cdr:sp>
  </cdr:relSizeAnchor>
</c:userShapes>
</file>

<file path=xl/drawings/drawing26.xml><?xml version="1.0" encoding="utf-8"?>
<c:userShapes xmlns:c="http://schemas.openxmlformats.org/drawingml/2006/chart">
  <cdr:relSizeAnchor xmlns:cdr="http://schemas.openxmlformats.org/drawingml/2006/chartDrawing">
    <cdr:from>
      <cdr:x>0.01479</cdr:x>
      <cdr:y>0.91736</cdr:y>
    </cdr:from>
    <cdr:to>
      <cdr:x>0.94979</cdr:x>
      <cdr:y>0.98886</cdr:y>
    </cdr:to>
    <cdr:sp macro="" textlink="">
      <cdr:nvSpPr>
        <cdr:cNvPr id="1891329" name="Text Box 1"/>
        <cdr:cNvSpPr txBox="1">
          <a:spLocks xmlns:a="http://schemas.openxmlformats.org/drawingml/2006/main" noChangeArrowheads="1"/>
        </cdr:cNvSpPr>
      </cdr:nvSpPr>
      <cdr:spPr bwMode="auto">
        <a:xfrm xmlns:a="http://schemas.openxmlformats.org/drawingml/2006/main">
          <a:off x="47757" y="1546599"/>
          <a:ext cx="3019091" cy="120543"/>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IEFP, Informação Mensal. </a:t>
          </a:r>
        </a:p>
      </cdr:txBody>
    </cdr:sp>
  </cdr:relSizeAnchor>
  <cdr:relSizeAnchor xmlns:cdr="http://schemas.openxmlformats.org/drawingml/2006/chartDrawing">
    <cdr:from>
      <cdr:x>0.01479</cdr:x>
      <cdr:y>0.06599</cdr:y>
    </cdr:from>
    <cdr:to>
      <cdr:x>0.12645</cdr:x>
      <cdr:y>0.12939</cdr:y>
    </cdr:to>
    <cdr:sp macro="" textlink="">
      <cdr:nvSpPr>
        <cdr:cNvPr id="1891330" name="Text Box 2"/>
        <cdr:cNvSpPr txBox="1">
          <a:spLocks xmlns:a="http://schemas.openxmlformats.org/drawingml/2006/main" noChangeArrowheads="1"/>
        </cdr:cNvSpPr>
      </cdr:nvSpPr>
      <cdr:spPr bwMode="auto">
        <a:xfrm xmlns:a="http://schemas.openxmlformats.org/drawingml/2006/main">
          <a:off x="47757" y="111250"/>
          <a:ext cx="360548" cy="106889"/>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none" lIns="18288" tIns="18288" rIns="0" bIns="0" anchor="t" upright="1">
          <a:spAutoFit/>
        </a:bodyPr>
        <a:lstStyle xmlns:a="http://schemas.openxmlformats.org/drawingml/2006/main"/>
        <a:p xmlns:a="http://schemas.openxmlformats.org/drawingml/2006/main">
          <a:pPr algn="l" rtl="0">
            <a:defRPr sz="1000"/>
          </a:pPr>
          <a:r>
            <a:rPr lang="pt-PT" sz="600" b="0" i="0" u="none" strike="noStrike" baseline="0">
              <a:solidFill>
                <a:srgbClr val="008000"/>
              </a:solidFill>
              <a:latin typeface="Arial"/>
              <a:cs typeface="Arial"/>
            </a:rPr>
            <a:t>(</a:t>
          </a:r>
          <a:r>
            <a:rPr lang="pt-PT" sz="600" b="0" i="0" u="none" strike="noStrike" baseline="0">
              <a:solidFill>
                <a:schemeClr val="tx2"/>
              </a:solidFill>
              <a:latin typeface="Arial"/>
              <a:cs typeface="Arial"/>
            </a:rPr>
            <a:t>milhares</a:t>
          </a:r>
          <a:r>
            <a:rPr lang="pt-PT" sz="600" b="0" i="0" u="none" strike="noStrike" baseline="0">
              <a:solidFill>
                <a:srgbClr val="008000"/>
              </a:solidFill>
              <a:latin typeface="Arial"/>
              <a:cs typeface="Arial"/>
            </a:rPr>
            <a:t>)</a:t>
          </a:r>
        </a:p>
      </cdr:txBody>
    </cdr:sp>
  </cdr:relSizeAnchor>
  <cdr:relSizeAnchor xmlns:cdr="http://schemas.openxmlformats.org/drawingml/2006/chartDrawing">
    <cdr:from>
      <cdr:x>0.89941</cdr:x>
      <cdr:y>0.06622</cdr:y>
    </cdr:from>
    <cdr:to>
      <cdr:x>0.95401</cdr:x>
      <cdr:y>0.15254</cdr:y>
    </cdr:to>
    <cdr:sp macro="" textlink="">
      <cdr:nvSpPr>
        <cdr:cNvPr id="1891331" name="Text Box 3"/>
        <cdr:cNvSpPr txBox="1">
          <a:spLocks xmlns:a="http://schemas.openxmlformats.org/drawingml/2006/main" noChangeArrowheads="1"/>
        </cdr:cNvSpPr>
      </cdr:nvSpPr>
      <cdr:spPr bwMode="auto">
        <a:xfrm xmlns:a="http://schemas.openxmlformats.org/drawingml/2006/main">
          <a:off x="2895599" y="111641"/>
          <a:ext cx="175787" cy="145534"/>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18288" tIns="18288" rIns="0" bIns="0" anchor="t" upright="1">
          <a:noAutofit/>
        </a:bodyPr>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a:t>
          </a:r>
        </a:p>
      </cdr:txBody>
    </cdr:sp>
  </cdr:relSizeAnchor>
</c:userShapes>
</file>

<file path=xl/drawings/drawing27.xml><?xml version="1.0" encoding="utf-8"?>
<c:userShapes xmlns:c="http://schemas.openxmlformats.org/drawingml/2006/chart">
  <cdr:relSizeAnchor xmlns:cdr="http://schemas.openxmlformats.org/drawingml/2006/chartDrawing">
    <cdr:from>
      <cdr:x>0.01643</cdr:x>
      <cdr:y>0.9159</cdr:y>
    </cdr:from>
    <cdr:to>
      <cdr:x>0.98503</cdr:x>
      <cdr:y>0.98554</cdr:y>
    </cdr:to>
    <cdr:sp macro="" textlink="">
      <cdr:nvSpPr>
        <cdr:cNvPr id="1892353" name="Text Box 1"/>
        <cdr:cNvSpPr txBox="1">
          <a:spLocks xmlns:a="http://schemas.openxmlformats.org/drawingml/2006/main" noChangeArrowheads="1"/>
        </cdr:cNvSpPr>
      </cdr:nvSpPr>
      <cdr:spPr bwMode="auto">
        <a:xfrm xmlns:a="http://schemas.openxmlformats.org/drawingml/2006/main">
          <a:off x="51487" y="1550869"/>
          <a:ext cx="3035326" cy="120478"/>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IEFP, Informação Mensal. </a:t>
          </a:r>
        </a:p>
      </cdr:txBody>
    </cdr:sp>
  </cdr:relSizeAnchor>
  <cdr:relSizeAnchor xmlns:cdr="http://schemas.openxmlformats.org/drawingml/2006/chartDrawing">
    <cdr:from>
      <cdr:x>0.01497</cdr:x>
      <cdr:y>0.07044</cdr:y>
    </cdr:from>
    <cdr:to>
      <cdr:x>0.13002</cdr:x>
      <cdr:y>0.13348</cdr:y>
    </cdr:to>
    <cdr:sp macro="" textlink="">
      <cdr:nvSpPr>
        <cdr:cNvPr id="1892354" name="Text Box 2"/>
        <cdr:cNvSpPr txBox="1">
          <a:spLocks xmlns:a="http://schemas.openxmlformats.org/drawingml/2006/main" noChangeArrowheads="1"/>
        </cdr:cNvSpPr>
      </cdr:nvSpPr>
      <cdr:spPr bwMode="auto">
        <a:xfrm xmlns:a="http://schemas.openxmlformats.org/drawingml/2006/main">
          <a:off x="46912" y="119420"/>
          <a:ext cx="360548" cy="106889"/>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none" lIns="18288" tIns="18288" rIns="0" bIns="0" anchor="t" upright="1">
          <a:spAutoFit/>
        </a:bodyPr>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(milhares</a:t>
          </a:r>
          <a:r>
            <a:rPr lang="pt-PT" sz="600" b="0" i="0" u="none" strike="noStrike" baseline="0">
              <a:solidFill>
                <a:srgbClr val="008000"/>
              </a:solidFill>
              <a:latin typeface="Arial"/>
              <a:cs typeface="Arial"/>
            </a:rPr>
            <a:t>)</a:t>
          </a:r>
        </a:p>
      </cdr:txBody>
    </cdr:sp>
  </cdr:relSizeAnchor>
</c:userShapes>
</file>

<file path=xl/drawings/drawing28.xml><?xml version="1.0" encoding="utf-8"?>
<c:userShapes xmlns:c="http://schemas.openxmlformats.org/drawingml/2006/chart">
  <cdr:relSizeAnchor xmlns:cdr="http://schemas.openxmlformats.org/drawingml/2006/chartDrawing">
    <cdr:from>
      <cdr:x>0.55554</cdr:x>
      <cdr:y>0.39467</cdr:y>
    </cdr:from>
    <cdr:to>
      <cdr:x>0.59386</cdr:x>
      <cdr:y>0.43248</cdr:y>
    </cdr:to>
    <cdr:sp macro="" textlink="">
      <cdr:nvSpPr>
        <cdr:cNvPr id="1888257" name="Line 1"/>
        <cdr:cNvSpPr>
          <a:spLocks xmlns:a="http://schemas.openxmlformats.org/drawingml/2006/main" noChangeShapeType="1"/>
        </cdr:cNvSpPr>
      </cdr:nvSpPr>
      <cdr:spPr bwMode="auto">
        <a:xfrm xmlns:a="http://schemas.openxmlformats.org/drawingml/2006/main" flipV="1">
          <a:off x="1777953" y="684188"/>
          <a:ext cx="122640" cy="65546"/>
        </a:xfrm>
        <a:prstGeom xmlns:a="http://schemas.openxmlformats.org/drawingml/2006/main" prst="line">
          <a:avLst/>
        </a:prstGeom>
        <a:noFill xmlns:a="http://schemas.openxmlformats.org/drawingml/2006/main"/>
        <a:ln xmlns:a="http://schemas.openxmlformats.org/drawingml/2006/main" w="9525">
          <a:solidFill>
            <a:srgbClr val="808080"/>
          </a:solidFill>
          <a:round/>
          <a:headEnd/>
          <a:tailEnd type="triangl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pt-PT"/>
        </a:p>
      </cdr:txBody>
    </cdr:sp>
  </cdr:relSizeAnchor>
  <cdr:relSizeAnchor xmlns:cdr="http://schemas.openxmlformats.org/drawingml/2006/chartDrawing">
    <cdr:from>
      <cdr:x>0.19068</cdr:x>
      <cdr:y>0.18537</cdr:y>
    </cdr:from>
    <cdr:to>
      <cdr:x>0.23827</cdr:x>
      <cdr:y>0.26702</cdr:y>
    </cdr:to>
    <cdr:sp macro="" textlink="">
      <cdr:nvSpPr>
        <cdr:cNvPr id="1888258" name="Line 2"/>
        <cdr:cNvSpPr>
          <a:spLocks xmlns:a="http://schemas.openxmlformats.org/drawingml/2006/main" noChangeShapeType="1"/>
        </cdr:cNvSpPr>
      </cdr:nvSpPr>
      <cdr:spPr bwMode="auto">
        <a:xfrm xmlns:a="http://schemas.openxmlformats.org/drawingml/2006/main" flipH="1">
          <a:off x="610268" y="321352"/>
          <a:ext cx="152307" cy="141544"/>
        </a:xfrm>
        <a:prstGeom xmlns:a="http://schemas.openxmlformats.org/drawingml/2006/main" prst="line">
          <a:avLst/>
        </a:prstGeom>
        <a:noFill xmlns:a="http://schemas.openxmlformats.org/drawingml/2006/main"/>
        <a:ln xmlns:a="http://schemas.openxmlformats.org/drawingml/2006/main" w="9525">
          <a:solidFill>
            <a:schemeClr val="accent6"/>
          </a:solidFill>
          <a:round/>
          <a:headEnd/>
          <a:tailEnd type="triangl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pt-PT"/>
        </a:p>
      </cdr:txBody>
    </cdr:sp>
  </cdr:relSizeAnchor>
  <cdr:relSizeAnchor xmlns:cdr="http://schemas.openxmlformats.org/drawingml/2006/chartDrawing">
    <cdr:from>
      <cdr:x>0.01561</cdr:x>
      <cdr:y>0.91473</cdr:y>
    </cdr:from>
    <cdr:to>
      <cdr:x>0.98512</cdr:x>
      <cdr:y>0.98634</cdr:y>
    </cdr:to>
    <cdr:sp macro="" textlink="">
      <cdr:nvSpPr>
        <cdr:cNvPr id="1888259" name="Text Box 3"/>
        <cdr:cNvSpPr txBox="1">
          <a:spLocks xmlns:a="http://schemas.openxmlformats.org/drawingml/2006/main" noChangeArrowheads="1"/>
        </cdr:cNvSpPr>
      </cdr:nvSpPr>
      <cdr:spPr bwMode="auto">
        <a:xfrm xmlns:a="http://schemas.openxmlformats.org/drawingml/2006/main">
          <a:off x="50107" y="1585736"/>
          <a:ext cx="3112054" cy="12414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INE: ICIT, ICCOP, ICC e ICS.    </a:t>
          </a:r>
        </a:p>
      </cdr:txBody>
    </cdr:sp>
  </cdr:relSizeAnchor>
</c:userShapes>
</file>

<file path=xl/drawings/drawing29.xml><?xml version="1.0" encoding="utf-8"?>
<c:userShapes xmlns:c="http://schemas.openxmlformats.org/drawingml/2006/chart">
  <cdr:relSizeAnchor xmlns:cdr="http://schemas.openxmlformats.org/drawingml/2006/chartDrawing">
    <cdr:from>
      <cdr:x>0.23171</cdr:x>
      <cdr:y>0.35329</cdr:y>
    </cdr:from>
    <cdr:to>
      <cdr:x>0.28823</cdr:x>
      <cdr:y>0.43871</cdr:y>
    </cdr:to>
    <cdr:sp macro="" textlink="">
      <cdr:nvSpPr>
        <cdr:cNvPr id="1889281" name="Line 1"/>
        <cdr:cNvSpPr>
          <a:spLocks xmlns:a="http://schemas.openxmlformats.org/drawingml/2006/main" noChangeShapeType="1"/>
        </cdr:cNvSpPr>
      </cdr:nvSpPr>
      <cdr:spPr bwMode="auto">
        <a:xfrm xmlns:a="http://schemas.openxmlformats.org/drawingml/2006/main" flipV="1">
          <a:off x="747709" y="632444"/>
          <a:ext cx="182208" cy="152155"/>
        </a:xfrm>
        <a:prstGeom xmlns:a="http://schemas.openxmlformats.org/drawingml/2006/main" prst="line">
          <a:avLst/>
        </a:prstGeom>
        <a:noFill xmlns:a="http://schemas.openxmlformats.org/drawingml/2006/main"/>
        <a:ln xmlns:a="http://schemas.openxmlformats.org/drawingml/2006/main" w="9525">
          <a:solidFill>
            <a:srgbClr val="808080"/>
          </a:solidFill>
          <a:round/>
          <a:headEnd/>
          <a:tailEnd type="triangl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pt-PT"/>
        </a:p>
      </cdr:txBody>
    </cdr:sp>
  </cdr:relSizeAnchor>
  <cdr:relSizeAnchor xmlns:cdr="http://schemas.openxmlformats.org/drawingml/2006/chartDrawing">
    <cdr:from>
      <cdr:x>0.01484</cdr:x>
      <cdr:y>0.93011</cdr:y>
    </cdr:from>
    <cdr:to>
      <cdr:x>0.4139</cdr:x>
      <cdr:y>1</cdr:y>
    </cdr:to>
    <cdr:sp macro="" textlink="">
      <cdr:nvSpPr>
        <cdr:cNvPr id="1889282" name="Text Box 2"/>
        <cdr:cNvSpPr txBox="1">
          <a:spLocks xmlns:a="http://schemas.openxmlformats.org/drawingml/2006/main" noChangeArrowheads="1"/>
        </cdr:cNvSpPr>
      </cdr:nvSpPr>
      <cdr:spPr bwMode="auto">
        <a:xfrm xmlns:a="http://schemas.openxmlformats.org/drawingml/2006/main">
          <a:off x="46788" y="1647825"/>
          <a:ext cx="1258137" cy="123825"/>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INE: ICIT, ICCOP, ICC e ICS</a:t>
          </a:r>
          <a:r>
            <a:rPr lang="pt-PT" sz="600" b="0" i="0" u="none" strike="noStrike" baseline="0">
              <a:solidFill>
                <a:srgbClr val="008000"/>
              </a:solidFill>
              <a:latin typeface="Arial"/>
              <a:cs typeface="Arial"/>
            </a:rPr>
            <a:t>.    </a:t>
          </a:r>
        </a:p>
      </cdr:txBody>
    </cdr:sp>
  </cdr:relSizeAnchor>
  <cdr:relSizeAnchor xmlns:cdr="http://schemas.openxmlformats.org/drawingml/2006/chartDrawing">
    <cdr:from>
      <cdr:x>0.51724</cdr:x>
      <cdr:y>0.33708</cdr:y>
    </cdr:from>
    <cdr:to>
      <cdr:x>0.55848</cdr:x>
      <cdr:y>0.3889</cdr:y>
    </cdr:to>
    <cdr:sp macro="" textlink="">
      <cdr:nvSpPr>
        <cdr:cNvPr id="1889283" name="Line 3"/>
        <cdr:cNvSpPr>
          <a:spLocks xmlns:a="http://schemas.openxmlformats.org/drawingml/2006/main" noChangeShapeType="1"/>
        </cdr:cNvSpPr>
      </cdr:nvSpPr>
      <cdr:spPr bwMode="auto">
        <a:xfrm xmlns:a="http://schemas.openxmlformats.org/drawingml/2006/main" flipV="1">
          <a:off x="1630754" y="597181"/>
          <a:ext cx="130020" cy="91807"/>
        </a:xfrm>
        <a:prstGeom xmlns:a="http://schemas.openxmlformats.org/drawingml/2006/main" prst="line">
          <a:avLst/>
        </a:prstGeom>
        <a:noFill xmlns:a="http://schemas.openxmlformats.org/drawingml/2006/main"/>
        <a:ln xmlns:a="http://schemas.openxmlformats.org/drawingml/2006/main" w="9525">
          <a:solidFill>
            <a:schemeClr val="accent6"/>
          </a:solidFill>
          <a:round/>
          <a:headEnd/>
          <a:tailEnd type="triangl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pt-PT"/>
        </a:p>
      </cdr:txBody>
    </cdr:sp>
  </cdr:relSizeAnchor>
</c:userShapes>
</file>

<file path=xl/drawings/drawing3.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240573</xdr:colOff>
      <xdr:row>1</xdr:row>
      <xdr:rowOff>8550</xdr:rowOff>
    </xdr:to>
    <xdr:grpSp>
      <xdr:nvGrpSpPr>
        <xdr:cNvPr id="2" name="Grupo 1"/>
        <xdr:cNvGrpSpPr/>
      </xdr:nvGrpSpPr>
      <xdr:grpSpPr>
        <a:xfrm>
          <a:off x="66675" y="0"/>
          <a:ext cx="612048" cy="180000"/>
          <a:chOff x="4797152" y="7020272"/>
          <a:chExt cx="612048" cy="180000"/>
        </a:xfrm>
      </xdr:grpSpPr>
      <xdr:sp macro="" textlink="">
        <xdr:nvSpPr>
          <xdr:cNvPr id="3" name="Rectângulo 2"/>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30.xml><?xml version="1.0" encoding="utf-8"?>
<c:userShapes xmlns:c="http://schemas.openxmlformats.org/drawingml/2006/chart">
  <cdr:relSizeAnchor xmlns:cdr="http://schemas.openxmlformats.org/drawingml/2006/chartDrawing">
    <cdr:from>
      <cdr:x>0.52983</cdr:x>
      <cdr:y>0.30809</cdr:y>
    </cdr:from>
    <cdr:to>
      <cdr:x>0.98503</cdr:x>
      <cdr:y>0.539</cdr:y>
    </cdr:to>
    <cdr:sp macro="" textlink="">
      <cdr:nvSpPr>
        <cdr:cNvPr id="1890305" name="Text Box 1"/>
        <cdr:cNvSpPr txBox="1">
          <a:spLocks xmlns:a="http://schemas.openxmlformats.org/drawingml/2006/main" noChangeArrowheads="1"/>
        </cdr:cNvSpPr>
      </cdr:nvSpPr>
      <cdr:spPr bwMode="auto">
        <a:xfrm xmlns:a="http://schemas.openxmlformats.org/drawingml/2006/main">
          <a:off x="1688748" y="540204"/>
          <a:ext cx="1448152" cy="402481"/>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700" b="0" i="0" u="none" strike="noStrike" baseline="0">
              <a:solidFill>
                <a:schemeClr val="tx2"/>
              </a:solidFill>
              <a:latin typeface="Arial"/>
              <a:cs typeface="Arial"/>
            </a:rPr>
            <a:t>…perspetivas de evolução do desemprego nos próximos 12 meses (mm3m )</a:t>
          </a:r>
        </a:p>
      </cdr:txBody>
    </cdr:sp>
  </cdr:relSizeAnchor>
  <cdr:relSizeAnchor xmlns:cdr="http://schemas.openxmlformats.org/drawingml/2006/chartDrawing">
    <cdr:from>
      <cdr:x>0.32418</cdr:x>
      <cdr:y>0.59028</cdr:y>
    </cdr:from>
    <cdr:to>
      <cdr:x>0.57761</cdr:x>
      <cdr:y>0.7881</cdr:y>
    </cdr:to>
    <cdr:sp macro="" textlink="">
      <cdr:nvSpPr>
        <cdr:cNvPr id="1890306" name="Text Box 2"/>
        <cdr:cNvSpPr txBox="1">
          <a:spLocks xmlns:a="http://schemas.openxmlformats.org/drawingml/2006/main" noChangeArrowheads="1"/>
        </cdr:cNvSpPr>
      </cdr:nvSpPr>
      <cdr:spPr bwMode="auto">
        <a:xfrm xmlns:a="http://schemas.openxmlformats.org/drawingml/2006/main">
          <a:off x="1015901" y="1023281"/>
          <a:ext cx="794180" cy="342931"/>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700" b="0" i="0" u="none" strike="noStrike" baseline="0">
              <a:solidFill>
                <a:schemeClr val="tx2"/>
              </a:solidFill>
              <a:latin typeface="Arial"/>
              <a:cs typeface="Arial"/>
            </a:rPr>
            <a:t>…indicador de confiança (mm3m)</a:t>
          </a:r>
        </a:p>
      </cdr:txBody>
    </cdr:sp>
  </cdr:relSizeAnchor>
  <cdr:relSizeAnchor xmlns:cdr="http://schemas.openxmlformats.org/drawingml/2006/chartDrawing">
    <cdr:from>
      <cdr:x>0.0157</cdr:x>
      <cdr:y>0.92713</cdr:y>
    </cdr:from>
    <cdr:to>
      <cdr:x>0.98503</cdr:x>
      <cdr:y>0.99827</cdr:y>
    </cdr:to>
    <cdr:sp macro="" textlink="">
      <cdr:nvSpPr>
        <cdr:cNvPr id="1890307" name="Text Box 3"/>
        <cdr:cNvSpPr txBox="1">
          <a:spLocks xmlns:a="http://schemas.openxmlformats.org/drawingml/2006/main" noChangeArrowheads="1"/>
        </cdr:cNvSpPr>
      </cdr:nvSpPr>
      <cdr:spPr bwMode="auto">
        <a:xfrm xmlns:a="http://schemas.openxmlformats.org/drawingml/2006/main">
          <a:off x="49199" y="1607231"/>
          <a:ext cx="3037614" cy="123324"/>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INE: ICIT, ICCOP, ICC e ICS.    </a:t>
          </a:r>
        </a:p>
      </cdr:txBody>
    </cdr:sp>
  </cdr:relSizeAnchor>
</c:userShapes>
</file>

<file path=xl/drawings/drawing31.xml><?xml version="1.0" encoding="utf-8"?>
<c:userShapes xmlns:c="http://schemas.openxmlformats.org/drawingml/2006/chart">
  <cdr:relSizeAnchor xmlns:cdr="http://schemas.openxmlformats.org/drawingml/2006/chartDrawing">
    <cdr:from>
      <cdr:x>0.01479</cdr:x>
      <cdr:y>0.91736</cdr:y>
    </cdr:from>
    <cdr:to>
      <cdr:x>0.94979</cdr:x>
      <cdr:y>0.98886</cdr:y>
    </cdr:to>
    <cdr:sp macro="" textlink="">
      <cdr:nvSpPr>
        <cdr:cNvPr id="1891329" name="Text Box 1"/>
        <cdr:cNvSpPr txBox="1">
          <a:spLocks xmlns:a="http://schemas.openxmlformats.org/drawingml/2006/main" noChangeArrowheads="1"/>
        </cdr:cNvSpPr>
      </cdr:nvSpPr>
      <cdr:spPr bwMode="auto">
        <a:xfrm xmlns:a="http://schemas.openxmlformats.org/drawingml/2006/main">
          <a:off x="47757" y="1546599"/>
          <a:ext cx="3019091" cy="120543"/>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IEFP, Informação Mensal. </a:t>
          </a:r>
        </a:p>
      </cdr:txBody>
    </cdr:sp>
  </cdr:relSizeAnchor>
  <cdr:relSizeAnchor xmlns:cdr="http://schemas.openxmlformats.org/drawingml/2006/chartDrawing">
    <cdr:from>
      <cdr:x>0.01479</cdr:x>
      <cdr:y>0.06599</cdr:y>
    </cdr:from>
    <cdr:to>
      <cdr:x>0.12645</cdr:x>
      <cdr:y>0.12939</cdr:y>
    </cdr:to>
    <cdr:sp macro="" textlink="">
      <cdr:nvSpPr>
        <cdr:cNvPr id="1891330" name="Text Box 2"/>
        <cdr:cNvSpPr txBox="1">
          <a:spLocks xmlns:a="http://schemas.openxmlformats.org/drawingml/2006/main" noChangeArrowheads="1"/>
        </cdr:cNvSpPr>
      </cdr:nvSpPr>
      <cdr:spPr bwMode="auto">
        <a:xfrm xmlns:a="http://schemas.openxmlformats.org/drawingml/2006/main">
          <a:off x="47757" y="111250"/>
          <a:ext cx="360548" cy="106889"/>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none" lIns="18288" tIns="18288" rIns="0" bIns="0" anchor="t" upright="1">
          <a:spAutoFit/>
        </a:bodyPr>
        <a:lstStyle xmlns:a="http://schemas.openxmlformats.org/drawingml/2006/main"/>
        <a:p xmlns:a="http://schemas.openxmlformats.org/drawingml/2006/main">
          <a:pPr algn="l" rtl="0">
            <a:defRPr sz="1000"/>
          </a:pPr>
          <a:r>
            <a:rPr lang="pt-PT" sz="600" b="0" i="0" u="none" strike="noStrike" baseline="0">
              <a:solidFill>
                <a:srgbClr val="008000"/>
              </a:solidFill>
              <a:latin typeface="Arial"/>
              <a:cs typeface="Arial"/>
            </a:rPr>
            <a:t>(</a:t>
          </a:r>
          <a:r>
            <a:rPr lang="pt-PT" sz="600" b="0" i="0" u="none" strike="noStrike" baseline="0">
              <a:solidFill>
                <a:schemeClr val="tx2"/>
              </a:solidFill>
              <a:latin typeface="Arial"/>
              <a:cs typeface="Arial"/>
            </a:rPr>
            <a:t>milhares</a:t>
          </a:r>
          <a:r>
            <a:rPr lang="pt-PT" sz="600" b="0" i="0" u="none" strike="noStrike" baseline="0">
              <a:solidFill>
                <a:srgbClr val="008000"/>
              </a:solidFill>
              <a:latin typeface="Arial"/>
              <a:cs typeface="Arial"/>
            </a:rPr>
            <a:t>)</a:t>
          </a:r>
        </a:p>
      </cdr:txBody>
    </cdr:sp>
  </cdr:relSizeAnchor>
  <cdr:relSizeAnchor xmlns:cdr="http://schemas.openxmlformats.org/drawingml/2006/chartDrawing">
    <cdr:from>
      <cdr:x>0.89941</cdr:x>
      <cdr:y>0.06622</cdr:y>
    </cdr:from>
    <cdr:to>
      <cdr:x>0.95401</cdr:x>
      <cdr:y>0.15254</cdr:y>
    </cdr:to>
    <cdr:sp macro="" textlink="">
      <cdr:nvSpPr>
        <cdr:cNvPr id="1891331" name="Text Box 3"/>
        <cdr:cNvSpPr txBox="1">
          <a:spLocks xmlns:a="http://schemas.openxmlformats.org/drawingml/2006/main" noChangeArrowheads="1"/>
        </cdr:cNvSpPr>
      </cdr:nvSpPr>
      <cdr:spPr bwMode="auto">
        <a:xfrm xmlns:a="http://schemas.openxmlformats.org/drawingml/2006/main">
          <a:off x="2895599" y="111641"/>
          <a:ext cx="175787" cy="145534"/>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18288" tIns="18288" rIns="0" bIns="0" anchor="t" upright="1">
          <a:noAutofit/>
        </a:bodyPr>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a:t>
          </a:r>
        </a:p>
      </cdr:txBody>
    </cdr:sp>
  </cdr:relSizeAnchor>
</c:userShapes>
</file>

<file path=xl/drawings/drawing32.xml><?xml version="1.0" encoding="utf-8"?>
<c:userShapes xmlns:c="http://schemas.openxmlformats.org/drawingml/2006/chart">
  <cdr:relSizeAnchor xmlns:cdr="http://schemas.openxmlformats.org/drawingml/2006/chartDrawing">
    <cdr:from>
      <cdr:x>0.01643</cdr:x>
      <cdr:y>0.9159</cdr:y>
    </cdr:from>
    <cdr:to>
      <cdr:x>0.98503</cdr:x>
      <cdr:y>0.98554</cdr:y>
    </cdr:to>
    <cdr:sp macro="" textlink="">
      <cdr:nvSpPr>
        <cdr:cNvPr id="1892353" name="Text Box 1"/>
        <cdr:cNvSpPr txBox="1">
          <a:spLocks xmlns:a="http://schemas.openxmlformats.org/drawingml/2006/main" noChangeArrowheads="1"/>
        </cdr:cNvSpPr>
      </cdr:nvSpPr>
      <cdr:spPr bwMode="auto">
        <a:xfrm xmlns:a="http://schemas.openxmlformats.org/drawingml/2006/main">
          <a:off x="51487" y="1550869"/>
          <a:ext cx="3035326" cy="120478"/>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IEFP, Informação Mensal. </a:t>
          </a:r>
        </a:p>
      </cdr:txBody>
    </cdr:sp>
  </cdr:relSizeAnchor>
  <cdr:relSizeAnchor xmlns:cdr="http://schemas.openxmlformats.org/drawingml/2006/chartDrawing">
    <cdr:from>
      <cdr:x>0.01497</cdr:x>
      <cdr:y>0.07044</cdr:y>
    </cdr:from>
    <cdr:to>
      <cdr:x>0.13002</cdr:x>
      <cdr:y>0.13348</cdr:y>
    </cdr:to>
    <cdr:sp macro="" textlink="">
      <cdr:nvSpPr>
        <cdr:cNvPr id="1892354" name="Text Box 2"/>
        <cdr:cNvSpPr txBox="1">
          <a:spLocks xmlns:a="http://schemas.openxmlformats.org/drawingml/2006/main" noChangeArrowheads="1"/>
        </cdr:cNvSpPr>
      </cdr:nvSpPr>
      <cdr:spPr bwMode="auto">
        <a:xfrm xmlns:a="http://schemas.openxmlformats.org/drawingml/2006/main">
          <a:off x="46912" y="119420"/>
          <a:ext cx="360548" cy="106889"/>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none" lIns="18288" tIns="18288" rIns="0" bIns="0" anchor="t" upright="1">
          <a:spAutoFit/>
        </a:bodyPr>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(milhares</a:t>
          </a:r>
          <a:r>
            <a:rPr lang="pt-PT" sz="600" b="0" i="0" u="none" strike="noStrike" baseline="0">
              <a:solidFill>
                <a:srgbClr val="008000"/>
              </a:solidFill>
              <a:latin typeface="Arial"/>
              <a:cs typeface="Arial"/>
            </a:rPr>
            <a:t>)</a:t>
          </a:r>
        </a:p>
      </cdr:txBody>
    </cdr:sp>
  </cdr:relSizeAnchor>
</c:userShapes>
</file>

<file path=xl/drawings/drawing33.xml><?xml version="1.0" encoding="utf-8"?>
<c:userShapes xmlns:c="http://schemas.openxmlformats.org/drawingml/2006/chart">
  <cdr:relSizeAnchor xmlns:cdr="http://schemas.openxmlformats.org/drawingml/2006/chartDrawing">
    <cdr:from>
      <cdr:x>0.55554</cdr:x>
      <cdr:y>0.39467</cdr:y>
    </cdr:from>
    <cdr:to>
      <cdr:x>0.59386</cdr:x>
      <cdr:y>0.43248</cdr:y>
    </cdr:to>
    <cdr:sp macro="" textlink="">
      <cdr:nvSpPr>
        <cdr:cNvPr id="1888257" name="Line 1"/>
        <cdr:cNvSpPr>
          <a:spLocks xmlns:a="http://schemas.openxmlformats.org/drawingml/2006/main" noChangeShapeType="1"/>
        </cdr:cNvSpPr>
      </cdr:nvSpPr>
      <cdr:spPr bwMode="auto">
        <a:xfrm xmlns:a="http://schemas.openxmlformats.org/drawingml/2006/main" flipV="1">
          <a:off x="1777953" y="684188"/>
          <a:ext cx="122640" cy="65546"/>
        </a:xfrm>
        <a:prstGeom xmlns:a="http://schemas.openxmlformats.org/drawingml/2006/main" prst="line">
          <a:avLst/>
        </a:prstGeom>
        <a:noFill xmlns:a="http://schemas.openxmlformats.org/drawingml/2006/main"/>
        <a:ln xmlns:a="http://schemas.openxmlformats.org/drawingml/2006/main" w="9525">
          <a:solidFill>
            <a:srgbClr val="808080"/>
          </a:solidFill>
          <a:round/>
          <a:headEnd/>
          <a:tailEnd type="triangl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pt-PT"/>
        </a:p>
      </cdr:txBody>
    </cdr:sp>
  </cdr:relSizeAnchor>
  <cdr:relSizeAnchor xmlns:cdr="http://schemas.openxmlformats.org/drawingml/2006/chartDrawing">
    <cdr:from>
      <cdr:x>0.19068</cdr:x>
      <cdr:y>0.18537</cdr:y>
    </cdr:from>
    <cdr:to>
      <cdr:x>0.23827</cdr:x>
      <cdr:y>0.26702</cdr:y>
    </cdr:to>
    <cdr:sp macro="" textlink="">
      <cdr:nvSpPr>
        <cdr:cNvPr id="1888258" name="Line 2"/>
        <cdr:cNvSpPr>
          <a:spLocks xmlns:a="http://schemas.openxmlformats.org/drawingml/2006/main" noChangeShapeType="1"/>
        </cdr:cNvSpPr>
      </cdr:nvSpPr>
      <cdr:spPr bwMode="auto">
        <a:xfrm xmlns:a="http://schemas.openxmlformats.org/drawingml/2006/main" flipH="1">
          <a:off x="610268" y="321352"/>
          <a:ext cx="152307" cy="141544"/>
        </a:xfrm>
        <a:prstGeom xmlns:a="http://schemas.openxmlformats.org/drawingml/2006/main" prst="line">
          <a:avLst/>
        </a:prstGeom>
        <a:noFill xmlns:a="http://schemas.openxmlformats.org/drawingml/2006/main"/>
        <a:ln xmlns:a="http://schemas.openxmlformats.org/drawingml/2006/main" w="9525">
          <a:solidFill>
            <a:schemeClr val="accent6"/>
          </a:solidFill>
          <a:round/>
          <a:headEnd/>
          <a:tailEnd type="triangl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pt-PT"/>
        </a:p>
      </cdr:txBody>
    </cdr:sp>
  </cdr:relSizeAnchor>
  <cdr:relSizeAnchor xmlns:cdr="http://schemas.openxmlformats.org/drawingml/2006/chartDrawing">
    <cdr:from>
      <cdr:x>0.01561</cdr:x>
      <cdr:y>0.91473</cdr:y>
    </cdr:from>
    <cdr:to>
      <cdr:x>0.98512</cdr:x>
      <cdr:y>0.98634</cdr:y>
    </cdr:to>
    <cdr:sp macro="" textlink="">
      <cdr:nvSpPr>
        <cdr:cNvPr id="1888259" name="Text Box 3"/>
        <cdr:cNvSpPr txBox="1">
          <a:spLocks xmlns:a="http://schemas.openxmlformats.org/drawingml/2006/main" noChangeArrowheads="1"/>
        </cdr:cNvSpPr>
      </cdr:nvSpPr>
      <cdr:spPr bwMode="auto">
        <a:xfrm xmlns:a="http://schemas.openxmlformats.org/drawingml/2006/main">
          <a:off x="50107" y="1585736"/>
          <a:ext cx="3112054" cy="12414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INE: ICIT, ICCOP, ICC e ICS.    </a:t>
          </a:r>
        </a:p>
      </cdr:txBody>
    </cdr:sp>
  </cdr:relSizeAnchor>
</c:userShapes>
</file>

<file path=xl/drawings/drawing34.xml><?xml version="1.0" encoding="utf-8"?>
<c:userShapes xmlns:c="http://schemas.openxmlformats.org/drawingml/2006/chart">
  <cdr:relSizeAnchor xmlns:cdr="http://schemas.openxmlformats.org/drawingml/2006/chartDrawing">
    <cdr:from>
      <cdr:x>0.23171</cdr:x>
      <cdr:y>0.35329</cdr:y>
    </cdr:from>
    <cdr:to>
      <cdr:x>0.28823</cdr:x>
      <cdr:y>0.43871</cdr:y>
    </cdr:to>
    <cdr:sp macro="" textlink="">
      <cdr:nvSpPr>
        <cdr:cNvPr id="1889281" name="Line 1"/>
        <cdr:cNvSpPr>
          <a:spLocks xmlns:a="http://schemas.openxmlformats.org/drawingml/2006/main" noChangeShapeType="1"/>
        </cdr:cNvSpPr>
      </cdr:nvSpPr>
      <cdr:spPr bwMode="auto">
        <a:xfrm xmlns:a="http://schemas.openxmlformats.org/drawingml/2006/main" flipV="1">
          <a:off x="747709" y="632444"/>
          <a:ext cx="182208" cy="152155"/>
        </a:xfrm>
        <a:prstGeom xmlns:a="http://schemas.openxmlformats.org/drawingml/2006/main" prst="line">
          <a:avLst/>
        </a:prstGeom>
        <a:noFill xmlns:a="http://schemas.openxmlformats.org/drawingml/2006/main"/>
        <a:ln xmlns:a="http://schemas.openxmlformats.org/drawingml/2006/main" w="9525">
          <a:solidFill>
            <a:srgbClr val="808080"/>
          </a:solidFill>
          <a:round/>
          <a:headEnd/>
          <a:tailEnd type="triangl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pt-PT"/>
        </a:p>
      </cdr:txBody>
    </cdr:sp>
  </cdr:relSizeAnchor>
  <cdr:relSizeAnchor xmlns:cdr="http://schemas.openxmlformats.org/drawingml/2006/chartDrawing">
    <cdr:from>
      <cdr:x>0.01484</cdr:x>
      <cdr:y>0.93011</cdr:y>
    </cdr:from>
    <cdr:to>
      <cdr:x>0.4139</cdr:x>
      <cdr:y>1</cdr:y>
    </cdr:to>
    <cdr:sp macro="" textlink="">
      <cdr:nvSpPr>
        <cdr:cNvPr id="1889282" name="Text Box 2"/>
        <cdr:cNvSpPr txBox="1">
          <a:spLocks xmlns:a="http://schemas.openxmlformats.org/drawingml/2006/main" noChangeArrowheads="1"/>
        </cdr:cNvSpPr>
      </cdr:nvSpPr>
      <cdr:spPr bwMode="auto">
        <a:xfrm xmlns:a="http://schemas.openxmlformats.org/drawingml/2006/main">
          <a:off x="46788" y="1647825"/>
          <a:ext cx="1258137" cy="123825"/>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INE: ICIT, ICCOP, ICC e ICS</a:t>
          </a:r>
          <a:r>
            <a:rPr lang="pt-PT" sz="600" b="0" i="0" u="none" strike="noStrike" baseline="0">
              <a:solidFill>
                <a:srgbClr val="008000"/>
              </a:solidFill>
              <a:latin typeface="Arial"/>
              <a:cs typeface="Arial"/>
            </a:rPr>
            <a:t>.    </a:t>
          </a:r>
        </a:p>
      </cdr:txBody>
    </cdr:sp>
  </cdr:relSizeAnchor>
  <cdr:relSizeAnchor xmlns:cdr="http://schemas.openxmlformats.org/drawingml/2006/chartDrawing">
    <cdr:from>
      <cdr:x>0.51724</cdr:x>
      <cdr:y>0.33708</cdr:y>
    </cdr:from>
    <cdr:to>
      <cdr:x>0.55848</cdr:x>
      <cdr:y>0.3889</cdr:y>
    </cdr:to>
    <cdr:sp macro="" textlink="">
      <cdr:nvSpPr>
        <cdr:cNvPr id="1889283" name="Line 3"/>
        <cdr:cNvSpPr>
          <a:spLocks xmlns:a="http://schemas.openxmlformats.org/drawingml/2006/main" noChangeShapeType="1"/>
        </cdr:cNvSpPr>
      </cdr:nvSpPr>
      <cdr:spPr bwMode="auto">
        <a:xfrm xmlns:a="http://schemas.openxmlformats.org/drawingml/2006/main" flipV="1">
          <a:off x="1630754" y="597181"/>
          <a:ext cx="130020" cy="91807"/>
        </a:xfrm>
        <a:prstGeom xmlns:a="http://schemas.openxmlformats.org/drawingml/2006/main" prst="line">
          <a:avLst/>
        </a:prstGeom>
        <a:noFill xmlns:a="http://schemas.openxmlformats.org/drawingml/2006/main"/>
        <a:ln xmlns:a="http://schemas.openxmlformats.org/drawingml/2006/main" w="9525">
          <a:solidFill>
            <a:schemeClr val="accent6"/>
          </a:solidFill>
          <a:round/>
          <a:headEnd/>
          <a:tailEnd type="triangl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pt-PT"/>
        </a:p>
      </cdr:txBody>
    </cdr:sp>
  </cdr:relSizeAnchor>
</c:userShapes>
</file>

<file path=xl/drawings/drawing35.xml><?xml version="1.0" encoding="utf-8"?>
<c:userShapes xmlns:c="http://schemas.openxmlformats.org/drawingml/2006/chart">
  <cdr:relSizeAnchor xmlns:cdr="http://schemas.openxmlformats.org/drawingml/2006/chartDrawing">
    <cdr:from>
      <cdr:x>0.52983</cdr:x>
      <cdr:y>0.30809</cdr:y>
    </cdr:from>
    <cdr:to>
      <cdr:x>0.98503</cdr:x>
      <cdr:y>0.539</cdr:y>
    </cdr:to>
    <cdr:sp macro="" textlink="">
      <cdr:nvSpPr>
        <cdr:cNvPr id="1890305" name="Text Box 1"/>
        <cdr:cNvSpPr txBox="1">
          <a:spLocks xmlns:a="http://schemas.openxmlformats.org/drawingml/2006/main" noChangeArrowheads="1"/>
        </cdr:cNvSpPr>
      </cdr:nvSpPr>
      <cdr:spPr bwMode="auto">
        <a:xfrm xmlns:a="http://schemas.openxmlformats.org/drawingml/2006/main">
          <a:off x="1688748" y="540204"/>
          <a:ext cx="1448152" cy="402481"/>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700" b="0" i="0" u="none" strike="noStrike" baseline="0">
              <a:solidFill>
                <a:schemeClr val="tx2"/>
              </a:solidFill>
              <a:latin typeface="Arial"/>
              <a:cs typeface="Arial"/>
            </a:rPr>
            <a:t>…perspetivas de evolução do desemprego nos próximos 12 meses (mm3m )</a:t>
          </a:r>
        </a:p>
      </cdr:txBody>
    </cdr:sp>
  </cdr:relSizeAnchor>
  <cdr:relSizeAnchor xmlns:cdr="http://schemas.openxmlformats.org/drawingml/2006/chartDrawing">
    <cdr:from>
      <cdr:x>0.32418</cdr:x>
      <cdr:y>0.59028</cdr:y>
    </cdr:from>
    <cdr:to>
      <cdr:x>0.57761</cdr:x>
      <cdr:y>0.7881</cdr:y>
    </cdr:to>
    <cdr:sp macro="" textlink="">
      <cdr:nvSpPr>
        <cdr:cNvPr id="1890306" name="Text Box 2"/>
        <cdr:cNvSpPr txBox="1">
          <a:spLocks xmlns:a="http://schemas.openxmlformats.org/drawingml/2006/main" noChangeArrowheads="1"/>
        </cdr:cNvSpPr>
      </cdr:nvSpPr>
      <cdr:spPr bwMode="auto">
        <a:xfrm xmlns:a="http://schemas.openxmlformats.org/drawingml/2006/main">
          <a:off x="1015901" y="1023281"/>
          <a:ext cx="794180" cy="342931"/>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700" b="0" i="0" u="none" strike="noStrike" baseline="0">
              <a:solidFill>
                <a:schemeClr val="tx2"/>
              </a:solidFill>
              <a:latin typeface="Arial"/>
              <a:cs typeface="Arial"/>
            </a:rPr>
            <a:t>…indicador de confiança (mm3m)</a:t>
          </a:r>
        </a:p>
      </cdr:txBody>
    </cdr:sp>
  </cdr:relSizeAnchor>
  <cdr:relSizeAnchor xmlns:cdr="http://schemas.openxmlformats.org/drawingml/2006/chartDrawing">
    <cdr:from>
      <cdr:x>0.0157</cdr:x>
      <cdr:y>0.92713</cdr:y>
    </cdr:from>
    <cdr:to>
      <cdr:x>0.98503</cdr:x>
      <cdr:y>0.99827</cdr:y>
    </cdr:to>
    <cdr:sp macro="" textlink="">
      <cdr:nvSpPr>
        <cdr:cNvPr id="1890307" name="Text Box 3"/>
        <cdr:cNvSpPr txBox="1">
          <a:spLocks xmlns:a="http://schemas.openxmlformats.org/drawingml/2006/main" noChangeArrowheads="1"/>
        </cdr:cNvSpPr>
      </cdr:nvSpPr>
      <cdr:spPr bwMode="auto">
        <a:xfrm xmlns:a="http://schemas.openxmlformats.org/drawingml/2006/main">
          <a:off x="49199" y="1607231"/>
          <a:ext cx="3037614" cy="123324"/>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INE: ICIT, ICCOP, ICC e ICS.    </a:t>
          </a:r>
        </a:p>
      </cdr:txBody>
    </cdr:sp>
  </cdr:relSizeAnchor>
</c:userShapes>
</file>

<file path=xl/drawings/drawing36.xml><?xml version="1.0" encoding="utf-8"?>
<c:userShapes xmlns:c="http://schemas.openxmlformats.org/drawingml/2006/chart">
  <cdr:relSizeAnchor xmlns:cdr="http://schemas.openxmlformats.org/drawingml/2006/chartDrawing">
    <cdr:from>
      <cdr:x>0.01479</cdr:x>
      <cdr:y>0.91736</cdr:y>
    </cdr:from>
    <cdr:to>
      <cdr:x>0.94979</cdr:x>
      <cdr:y>0.98886</cdr:y>
    </cdr:to>
    <cdr:sp macro="" textlink="">
      <cdr:nvSpPr>
        <cdr:cNvPr id="1891329" name="Text Box 1"/>
        <cdr:cNvSpPr txBox="1">
          <a:spLocks xmlns:a="http://schemas.openxmlformats.org/drawingml/2006/main" noChangeArrowheads="1"/>
        </cdr:cNvSpPr>
      </cdr:nvSpPr>
      <cdr:spPr bwMode="auto">
        <a:xfrm xmlns:a="http://schemas.openxmlformats.org/drawingml/2006/main">
          <a:off x="47757" y="1546599"/>
          <a:ext cx="3019091" cy="120543"/>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IEFP, Informação Mensal. </a:t>
          </a:r>
        </a:p>
      </cdr:txBody>
    </cdr:sp>
  </cdr:relSizeAnchor>
  <cdr:relSizeAnchor xmlns:cdr="http://schemas.openxmlformats.org/drawingml/2006/chartDrawing">
    <cdr:from>
      <cdr:x>0.01479</cdr:x>
      <cdr:y>0.06599</cdr:y>
    </cdr:from>
    <cdr:to>
      <cdr:x>0.12645</cdr:x>
      <cdr:y>0.12939</cdr:y>
    </cdr:to>
    <cdr:sp macro="" textlink="">
      <cdr:nvSpPr>
        <cdr:cNvPr id="1891330" name="Text Box 2"/>
        <cdr:cNvSpPr txBox="1">
          <a:spLocks xmlns:a="http://schemas.openxmlformats.org/drawingml/2006/main" noChangeArrowheads="1"/>
        </cdr:cNvSpPr>
      </cdr:nvSpPr>
      <cdr:spPr bwMode="auto">
        <a:xfrm xmlns:a="http://schemas.openxmlformats.org/drawingml/2006/main">
          <a:off x="47757" y="111250"/>
          <a:ext cx="360548" cy="106889"/>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none" lIns="18288" tIns="18288" rIns="0" bIns="0" anchor="t" upright="1">
          <a:spAutoFit/>
        </a:bodyPr>
        <a:lstStyle xmlns:a="http://schemas.openxmlformats.org/drawingml/2006/main"/>
        <a:p xmlns:a="http://schemas.openxmlformats.org/drawingml/2006/main">
          <a:pPr algn="l" rtl="0">
            <a:defRPr sz="1000"/>
          </a:pPr>
          <a:r>
            <a:rPr lang="pt-PT" sz="600" b="0" i="0" u="none" strike="noStrike" baseline="0">
              <a:solidFill>
                <a:srgbClr val="008000"/>
              </a:solidFill>
              <a:latin typeface="Arial"/>
              <a:cs typeface="Arial"/>
            </a:rPr>
            <a:t>(</a:t>
          </a:r>
          <a:r>
            <a:rPr lang="pt-PT" sz="600" b="0" i="0" u="none" strike="noStrike" baseline="0">
              <a:solidFill>
                <a:schemeClr val="tx2"/>
              </a:solidFill>
              <a:latin typeface="Arial"/>
              <a:cs typeface="Arial"/>
            </a:rPr>
            <a:t>milhares</a:t>
          </a:r>
          <a:r>
            <a:rPr lang="pt-PT" sz="600" b="0" i="0" u="none" strike="noStrike" baseline="0">
              <a:solidFill>
                <a:srgbClr val="008000"/>
              </a:solidFill>
              <a:latin typeface="Arial"/>
              <a:cs typeface="Arial"/>
            </a:rPr>
            <a:t>)</a:t>
          </a:r>
        </a:p>
      </cdr:txBody>
    </cdr:sp>
  </cdr:relSizeAnchor>
  <cdr:relSizeAnchor xmlns:cdr="http://schemas.openxmlformats.org/drawingml/2006/chartDrawing">
    <cdr:from>
      <cdr:x>0.89941</cdr:x>
      <cdr:y>0.06622</cdr:y>
    </cdr:from>
    <cdr:to>
      <cdr:x>0.95401</cdr:x>
      <cdr:y>0.15254</cdr:y>
    </cdr:to>
    <cdr:sp macro="" textlink="">
      <cdr:nvSpPr>
        <cdr:cNvPr id="1891331" name="Text Box 3"/>
        <cdr:cNvSpPr txBox="1">
          <a:spLocks xmlns:a="http://schemas.openxmlformats.org/drawingml/2006/main" noChangeArrowheads="1"/>
        </cdr:cNvSpPr>
      </cdr:nvSpPr>
      <cdr:spPr bwMode="auto">
        <a:xfrm xmlns:a="http://schemas.openxmlformats.org/drawingml/2006/main">
          <a:off x="2895599" y="111641"/>
          <a:ext cx="175787" cy="145534"/>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18288" tIns="18288" rIns="0" bIns="0" anchor="t" upright="1">
          <a:noAutofit/>
        </a:bodyPr>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a:t>
          </a:r>
        </a:p>
      </cdr:txBody>
    </cdr:sp>
  </cdr:relSizeAnchor>
</c:userShapes>
</file>

<file path=xl/drawings/drawing37.xml><?xml version="1.0" encoding="utf-8"?>
<c:userShapes xmlns:c="http://schemas.openxmlformats.org/drawingml/2006/chart">
  <cdr:relSizeAnchor xmlns:cdr="http://schemas.openxmlformats.org/drawingml/2006/chartDrawing">
    <cdr:from>
      <cdr:x>0.01643</cdr:x>
      <cdr:y>0.9159</cdr:y>
    </cdr:from>
    <cdr:to>
      <cdr:x>0.98503</cdr:x>
      <cdr:y>0.98554</cdr:y>
    </cdr:to>
    <cdr:sp macro="" textlink="">
      <cdr:nvSpPr>
        <cdr:cNvPr id="1892353" name="Text Box 1"/>
        <cdr:cNvSpPr txBox="1">
          <a:spLocks xmlns:a="http://schemas.openxmlformats.org/drawingml/2006/main" noChangeArrowheads="1"/>
        </cdr:cNvSpPr>
      </cdr:nvSpPr>
      <cdr:spPr bwMode="auto">
        <a:xfrm xmlns:a="http://schemas.openxmlformats.org/drawingml/2006/main">
          <a:off x="51487" y="1550869"/>
          <a:ext cx="3035326" cy="120478"/>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IEFP, Informação Mensal. </a:t>
          </a:r>
        </a:p>
      </cdr:txBody>
    </cdr:sp>
  </cdr:relSizeAnchor>
  <cdr:relSizeAnchor xmlns:cdr="http://schemas.openxmlformats.org/drawingml/2006/chartDrawing">
    <cdr:from>
      <cdr:x>0.01497</cdr:x>
      <cdr:y>0.07044</cdr:y>
    </cdr:from>
    <cdr:to>
      <cdr:x>0.13002</cdr:x>
      <cdr:y>0.13348</cdr:y>
    </cdr:to>
    <cdr:sp macro="" textlink="">
      <cdr:nvSpPr>
        <cdr:cNvPr id="1892354" name="Text Box 2"/>
        <cdr:cNvSpPr txBox="1">
          <a:spLocks xmlns:a="http://schemas.openxmlformats.org/drawingml/2006/main" noChangeArrowheads="1"/>
        </cdr:cNvSpPr>
      </cdr:nvSpPr>
      <cdr:spPr bwMode="auto">
        <a:xfrm xmlns:a="http://schemas.openxmlformats.org/drawingml/2006/main">
          <a:off x="46912" y="119420"/>
          <a:ext cx="360548" cy="106889"/>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none" lIns="18288" tIns="18288" rIns="0" bIns="0" anchor="t" upright="1">
          <a:spAutoFit/>
        </a:bodyPr>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(milhares</a:t>
          </a:r>
          <a:r>
            <a:rPr lang="pt-PT" sz="600" b="0" i="0" u="none" strike="noStrike" baseline="0">
              <a:solidFill>
                <a:srgbClr val="008000"/>
              </a:solidFill>
              <a:latin typeface="Arial"/>
              <a:cs typeface="Arial"/>
            </a:rPr>
            <a:t>)</a:t>
          </a:r>
        </a:p>
      </cdr:txBody>
    </cdr:sp>
  </cdr:relSizeAnchor>
</c:userShapes>
</file>

<file path=xl/drawings/drawing38.xml><?xml version="1.0" encoding="utf-8"?>
<xdr:wsDr xmlns:xdr="http://schemas.openxmlformats.org/drawingml/2006/spreadsheetDrawing" xmlns:a="http://schemas.openxmlformats.org/drawingml/2006/main">
  <xdr:oneCellAnchor>
    <xdr:from>
      <xdr:col>4</xdr:col>
      <xdr:colOff>0</xdr:colOff>
      <xdr:row>67</xdr:row>
      <xdr:rowOff>0</xdr:rowOff>
    </xdr:from>
    <xdr:ext cx="76200" cy="200025"/>
    <xdr:sp macro="" textlink="">
      <xdr:nvSpPr>
        <xdr:cNvPr id="2" name="Text Box 1025"/>
        <xdr:cNvSpPr txBox="1">
          <a:spLocks noChangeArrowheads="1"/>
        </xdr:cNvSpPr>
      </xdr:nvSpPr>
      <xdr:spPr bwMode="auto">
        <a:xfrm>
          <a:off x="1171575" y="11725275"/>
          <a:ext cx="76200" cy="200025"/>
        </a:xfrm>
        <a:prstGeom prst="rect">
          <a:avLst/>
        </a:prstGeom>
        <a:noFill/>
        <a:ln w="9525">
          <a:noFill/>
          <a:miter lim="800000"/>
          <a:headEnd/>
          <a:tailEnd/>
        </a:ln>
      </xdr:spPr>
    </xdr:sp>
    <xdr:clientData/>
  </xdr:oneCellAnchor>
  <xdr:twoCellAnchor editAs="oneCell">
    <xdr:from>
      <xdr:col>9</xdr:col>
      <xdr:colOff>114300</xdr:colOff>
      <xdr:row>5</xdr:row>
      <xdr:rowOff>142875</xdr:rowOff>
    </xdr:from>
    <xdr:to>
      <xdr:col>9</xdr:col>
      <xdr:colOff>762000</xdr:colOff>
      <xdr:row>8</xdr:row>
      <xdr:rowOff>19050</xdr:rowOff>
    </xdr:to>
    <xdr:pic>
      <xdr:nvPicPr>
        <xdr:cNvPr id="3" name="Picture 1026"/>
        <xdr:cNvPicPr>
          <a:picLocks noChangeAspect="1" noChangeArrowheads="1"/>
        </xdr:cNvPicPr>
      </xdr:nvPicPr>
      <xdr:blipFill>
        <a:blip xmlns:r="http://schemas.openxmlformats.org/officeDocument/2006/relationships" r:embed="rId1" cstate="print"/>
        <a:srcRect/>
        <a:stretch>
          <a:fillRect/>
        </a:stretch>
      </xdr:blipFill>
      <xdr:spPr bwMode="auto">
        <a:xfrm>
          <a:off x="5648325" y="838200"/>
          <a:ext cx="647700" cy="371475"/>
        </a:xfrm>
        <a:prstGeom prst="rect">
          <a:avLst/>
        </a:prstGeom>
        <a:noFill/>
      </xdr:spPr>
    </xdr:pic>
    <xdr:clientData/>
  </xdr:twoCellAnchor>
  <xdr:twoCellAnchor>
    <xdr:from>
      <xdr:col>2</xdr:col>
      <xdr:colOff>0</xdr:colOff>
      <xdr:row>38</xdr:row>
      <xdr:rowOff>142875</xdr:rowOff>
    </xdr:from>
    <xdr:to>
      <xdr:col>11</xdr:col>
      <xdr:colOff>19050</xdr:colOff>
      <xdr:row>55</xdr:row>
      <xdr:rowOff>219075</xdr:rowOff>
    </xdr:to>
    <xdr:sp macro="" textlink="">
      <xdr:nvSpPr>
        <xdr:cNvPr id="4" name="Rectangle 1027"/>
        <xdr:cNvSpPr>
          <a:spLocks noChangeArrowheads="1"/>
        </xdr:cNvSpPr>
      </xdr:nvSpPr>
      <xdr:spPr bwMode="auto">
        <a:xfrm>
          <a:off x="238125" y="6477000"/>
          <a:ext cx="6419850" cy="3581400"/>
        </a:xfrm>
        <a:prstGeom prst="rect">
          <a:avLst/>
        </a:prstGeom>
        <a:solidFill>
          <a:schemeClr val="accent5"/>
        </a:solidFill>
        <a:ln w="9525">
          <a:noFill/>
          <a:miter lim="800000"/>
          <a:headEnd/>
          <a:tailEnd/>
        </a:ln>
      </xdr:spPr>
    </xdr:sp>
    <xdr:clientData/>
  </xdr:twoCellAnchor>
  <xdr:twoCellAnchor editAs="oneCell">
    <xdr:from>
      <xdr:col>7</xdr:col>
      <xdr:colOff>0</xdr:colOff>
      <xdr:row>39</xdr:row>
      <xdr:rowOff>95250</xdr:rowOff>
    </xdr:from>
    <xdr:to>
      <xdr:col>9</xdr:col>
      <xdr:colOff>1000125</xdr:colOff>
      <xdr:row>41</xdr:row>
      <xdr:rowOff>38100</xdr:rowOff>
    </xdr:to>
    <xdr:sp macro="" textlink="">
      <xdr:nvSpPr>
        <xdr:cNvPr id="5" name="Text Box 1029"/>
        <xdr:cNvSpPr txBox="1">
          <a:spLocks noChangeArrowheads="1"/>
        </xdr:cNvSpPr>
      </xdr:nvSpPr>
      <xdr:spPr bwMode="auto">
        <a:xfrm>
          <a:off x="3400425" y="6581775"/>
          <a:ext cx="3095625" cy="381000"/>
        </a:xfrm>
        <a:prstGeom prst="rect">
          <a:avLst/>
        </a:prstGeom>
        <a:noFill/>
        <a:ln w="9525">
          <a:noFill/>
          <a:miter lim="800000"/>
          <a:headEnd/>
          <a:tailEnd/>
        </a:ln>
      </xdr:spPr>
      <xdr:txBody>
        <a:bodyPr vertOverflow="clip" wrap="square" lIns="27432" tIns="22860" rIns="27432" bIns="0" anchor="t" upright="1"/>
        <a:lstStyle/>
        <a:p>
          <a:pPr algn="ctr" rtl="0">
            <a:defRPr sz="1000"/>
          </a:pPr>
          <a:r>
            <a:rPr lang="pt-PT" sz="1000" b="1" i="0" u="none" strike="noStrike" baseline="0">
              <a:solidFill>
                <a:schemeClr val="tx2"/>
              </a:solidFill>
              <a:latin typeface="Arial"/>
              <a:cs typeface="Arial"/>
            </a:rPr>
            <a:t>Índice de taxa de desemprego </a:t>
          </a:r>
        </a:p>
        <a:p>
          <a:pPr algn="ctr" rtl="0">
            <a:defRPr sz="1000"/>
          </a:pPr>
          <a:r>
            <a:rPr lang="pt-PT" sz="1000" b="1" i="0" u="none" strike="noStrike" baseline="0">
              <a:solidFill>
                <a:schemeClr val="tx2"/>
              </a:solidFill>
              <a:latin typeface="Arial"/>
              <a:cs typeface="Arial"/>
            </a:rPr>
            <a:t> mulheres /homens</a:t>
          </a:r>
        </a:p>
      </xdr:txBody>
    </xdr:sp>
    <xdr:clientData/>
  </xdr:twoCellAnchor>
  <xdr:twoCellAnchor>
    <xdr:from>
      <xdr:col>6</xdr:col>
      <xdr:colOff>933450</xdr:colOff>
      <xdr:row>40</xdr:row>
      <xdr:rowOff>209551</xdr:rowOff>
    </xdr:from>
    <xdr:to>
      <xdr:col>13</xdr:col>
      <xdr:colOff>9524</xdr:colOff>
      <xdr:row>55</xdr:row>
      <xdr:rowOff>47626</xdr:rowOff>
    </xdr:to>
    <xdr:graphicFrame macro="">
      <xdr:nvGraphicFramePr>
        <xdr:cNvPr id="6" name="Chart 103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6</xdr:col>
      <xdr:colOff>1057275</xdr:colOff>
      <xdr:row>53</xdr:row>
      <xdr:rowOff>28575</xdr:rowOff>
    </xdr:from>
    <xdr:to>
      <xdr:col>10</xdr:col>
      <xdr:colOff>9525</xdr:colOff>
      <xdr:row>55</xdr:row>
      <xdr:rowOff>219076</xdr:rowOff>
    </xdr:to>
    <xdr:sp macro="" textlink="">
      <xdr:nvSpPr>
        <xdr:cNvPr id="7" name="Text Box 1031"/>
        <xdr:cNvSpPr txBox="1">
          <a:spLocks noChangeArrowheads="1"/>
        </xdr:cNvSpPr>
      </xdr:nvSpPr>
      <xdr:spPr bwMode="auto">
        <a:xfrm>
          <a:off x="3390900" y="9582150"/>
          <a:ext cx="3162300" cy="476251"/>
        </a:xfrm>
        <a:prstGeom prst="rect">
          <a:avLst/>
        </a:prstGeom>
        <a:noFill/>
        <a:ln w="9525">
          <a:noFill/>
          <a:miter lim="800000"/>
          <a:headEnd/>
          <a:tailEnd/>
        </a:ln>
      </xdr:spPr>
      <xdr:txBody>
        <a:bodyPr vertOverflow="clip" wrap="square" lIns="27432" tIns="18288" rIns="27432" bIns="18288" anchor="ctr" upright="1"/>
        <a:lstStyle/>
        <a:p>
          <a:pPr algn="just" rtl="0">
            <a:defRPr sz="1000"/>
          </a:pPr>
          <a:r>
            <a:rPr lang="pt-PT" sz="700" b="1" i="0" u="none" strike="noStrike" baseline="0">
              <a:solidFill>
                <a:srgbClr val="333333"/>
              </a:solidFill>
              <a:latin typeface="Arial"/>
              <a:cs typeface="Arial"/>
            </a:rPr>
            <a:t>nota</a:t>
          </a:r>
          <a:r>
            <a:rPr lang="pt-PT" sz="700" b="0" i="0" u="none" strike="noStrike" baseline="0">
              <a:solidFill>
                <a:srgbClr val="333333"/>
              </a:solidFill>
              <a:latin typeface="Arial"/>
              <a:cs typeface="Arial"/>
            </a:rPr>
            <a:t>: </a:t>
          </a:r>
          <a:r>
            <a:rPr lang="pt-PT" sz="700" b="1" i="0" u="none" strike="noStrike" baseline="0">
              <a:solidFill>
                <a:srgbClr val="333333"/>
              </a:solidFill>
              <a:latin typeface="Arial"/>
              <a:cs typeface="Arial"/>
            </a:rPr>
            <a:t>valores iguais a 1</a:t>
          </a:r>
          <a:r>
            <a:rPr lang="pt-PT" sz="700" b="0" i="0" u="none" strike="noStrike" baseline="0">
              <a:solidFill>
                <a:srgbClr val="333333"/>
              </a:solidFill>
              <a:latin typeface="Arial"/>
              <a:cs typeface="Arial"/>
            </a:rPr>
            <a:t>: taxas de desemprego iguais entre homens e mulheres; </a:t>
          </a:r>
          <a:r>
            <a:rPr lang="pt-PT" sz="700" b="1" i="0" u="none" strike="noStrike" baseline="0">
              <a:solidFill>
                <a:srgbClr val="333333"/>
              </a:solidFill>
              <a:latin typeface="Arial"/>
              <a:cs typeface="Arial"/>
            </a:rPr>
            <a:t>valores &gt; 1</a:t>
          </a:r>
          <a:r>
            <a:rPr lang="pt-PT" sz="700" b="0" i="0" u="none" strike="noStrike" baseline="0">
              <a:solidFill>
                <a:srgbClr val="333333"/>
              </a:solidFill>
              <a:latin typeface="Arial"/>
              <a:cs typeface="Arial"/>
            </a:rPr>
            <a:t>: mulheres com taxa de desemprego superior à dos homens; </a:t>
          </a:r>
          <a:r>
            <a:rPr lang="pt-PT" sz="700" b="1" i="0" u="none" strike="noStrike" baseline="0">
              <a:solidFill>
                <a:srgbClr val="333333"/>
              </a:solidFill>
              <a:latin typeface="Arial"/>
              <a:cs typeface="Arial"/>
            </a:rPr>
            <a:t>valores &lt; 1:</a:t>
          </a:r>
          <a:r>
            <a:rPr lang="pt-PT" sz="700" b="0" i="0" u="none" strike="noStrike" baseline="0">
              <a:solidFill>
                <a:srgbClr val="333333"/>
              </a:solidFill>
              <a:latin typeface="Arial"/>
              <a:cs typeface="Arial"/>
            </a:rPr>
            <a:t> mulheres menos afetadas pelo desemprego em relação aos homens. </a:t>
          </a:r>
        </a:p>
      </xdr:txBody>
    </xdr:sp>
    <xdr:clientData/>
  </xdr:twoCellAnchor>
  <xdr:twoCellAnchor>
    <xdr:from>
      <xdr:col>1</xdr:col>
      <xdr:colOff>0</xdr:colOff>
      <xdr:row>0</xdr:row>
      <xdr:rowOff>0</xdr:rowOff>
    </xdr:from>
    <xdr:to>
      <xdr:col>3</xdr:col>
      <xdr:colOff>373923</xdr:colOff>
      <xdr:row>1</xdr:row>
      <xdr:rowOff>8550</xdr:rowOff>
    </xdr:to>
    <xdr:grpSp>
      <xdr:nvGrpSpPr>
        <xdr:cNvPr id="8" name="Grupo 7"/>
        <xdr:cNvGrpSpPr/>
      </xdr:nvGrpSpPr>
      <xdr:grpSpPr>
        <a:xfrm>
          <a:off x="66675" y="0"/>
          <a:ext cx="612048" cy="180000"/>
          <a:chOff x="4797152" y="7020272"/>
          <a:chExt cx="612048" cy="180000"/>
        </a:xfrm>
      </xdr:grpSpPr>
      <xdr:sp macro="" textlink="">
        <xdr:nvSpPr>
          <xdr:cNvPr id="9" name="Rectângulo 8"/>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0" name="Rectângulo 9"/>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1" name="Rectângulo 10"/>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editAs="oneCell">
    <xdr:from>
      <xdr:col>3</xdr:col>
      <xdr:colOff>66674</xdr:colOff>
      <xdr:row>39</xdr:row>
      <xdr:rowOff>123825</xdr:rowOff>
    </xdr:from>
    <xdr:to>
      <xdr:col>6</xdr:col>
      <xdr:colOff>857250</xdr:colOff>
      <xdr:row>55</xdr:row>
      <xdr:rowOff>104774</xdr:rowOff>
    </xdr:to>
    <xdr:sp macro="" textlink="">
      <xdr:nvSpPr>
        <xdr:cNvPr id="12" name="Text Box 1028"/>
        <xdr:cNvSpPr txBox="1">
          <a:spLocks noChangeArrowheads="1"/>
        </xdr:cNvSpPr>
      </xdr:nvSpPr>
      <xdr:spPr bwMode="auto">
        <a:xfrm>
          <a:off x="371474" y="6610350"/>
          <a:ext cx="2781301" cy="3333749"/>
        </a:xfrm>
        <a:prstGeom prst="rect">
          <a:avLst/>
        </a:prstGeom>
        <a:solidFill>
          <a:srgbClr val="FFFFFF"/>
        </a:solidFill>
        <a:ln w="9525">
          <a:noFill/>
          <a:miter lim="800000"/>
          <a:headEnd/>
          <a:tailEnd/>
        </a:ln>
      </xdr:spPr>
      <xdr:txBody>
        <a:bodyPr vertOverflow="clip" wrap="square" lIns="72000" tIns="7200" rIns="72000" bIns="10800" anchor="t" upright="1"/>
        <a:lstStyle/>
        <a:p>
          <a:pPr rtl="0" fontAlgn="base"/>
          <a:endParaRPr lang="pt-PT" sz="800" b="0" i="0" baseline="0">
            <a:latin typeface="Arial" pitchFamily="34" charset="0"/>
            <a:ea typeface="+mn-ea"/>
            <a:cs typeface="Arial" pitchFamily="34" charset="0"/>
          </a:endParaRPr>
        </a:p>
        <a:p>
          <a:pPr marL="0" indent="0" algn="just" rtl="0"/>
          <a:r>
            <a:rPr lang="pt-PT" sz="800" b="0" i="0" baseline="0">
              <a:latin typeface="Arial" pitchFamily="34" charset="0"/>
              <a:ea typeface="+mn-ea"/>
              <a:cs typeface="Arial" pitchFamily="34" charset="0"/>
            </a:rPr>
            <a:t>A </a:t>
          </a:r>
          <a:r>
            <a:rPr lang="pt-PT" sz="800" b="1" i="0" baseline="0">
              <a:latin typeface="Arial" pitchFamily="34" charset="0"/>
              <a:ea typeface="+mn-ea"/>
              <a:cs typeface="Arial" pitchFamily="34" charset="0"/>
            </a:rPr>
            <a:t>taxa de desemprego </a:t>
          </a:r>
          <a:r>
            <a:rPr lang="pt-PT" sz="800" b="0" i="0" baseline="0">
              <a:latin typeface="Arial" pitchFamily="34" charset="0"/>
              <a:ea typeface="+mn-ea"/>
              <a:cs typeface="Arial" pitchFamily="34" charset="0"/>
            </a:rPr>
            <a:t>na</a:t>
          </a:r>
          <a:r>
            <a:rPr lang="pt-PT" sz="800" b="1" i="0" baseline="0">
              <a:latin typeface="Arial" pitchFamily="34" charset="0"/>
              <a:ea typeface="+mn-ea"/>
              <a:cs typeface="Arial" pitchFamily="34" charset="0"/>
            </a:rPr>
            <a:t> União Europeia </a:t>
          </a:r>
          <a:r>
            <a:rPr lang="pt-PT" sz="800" b="0" i="0" baseline="0">
              <a:latin typeface="Arial" pitchFamily="34" charset="0"/>
              <a:ea typeface="+mn-ea"/>
              <a:cs typeface="Arial" pitchFamily="34" charset="0"/>
            </a:rPr>
            <a:t>mantêve-se  nos 11,0% e na </a:t>
          </a:r>
          <a:r>
            <a:rPr lang="pt-PT" sz="800" b="1" i="0" baseline="0">
              <a:latin typeface="Arial" pitchFamily="34" charset="0"/>
              <a:ea typeface="+mn-ea"/>
              <a:cs typeface="Arial" pitchFamily="34" charset="0"/>
            </a:rPr>
            <a:t>Zona Euro</a:t>
          </a:r>
          <a:r>
            <a:rPr lang="pt-PT" sz="1100" b="1" i="0" baseline="0">
              <a:latin typeface="+mn-lt"/>
              <a:ea typeface="+mn-ea"/>
              <a:cs typeface="+mn-cs"/>
            </a:rPr>
            <a:t> </a:t>
          </a:r>
          <a:r>
            <a:rPr lang="pt-PT" sz="800" b="0" i="0" baseline="0">
              <a:latin typeface="Arial" pitchFamily="34" charset="0"/>
              <a:ea typeface="+mn-ea"/>
              <a:cs typeface="Arial" pitchFamily="34" charset="0"/>
            </a:rPr>
            <a:t>aumentou para 12,2 %. </a:t>
          </a:r>
        </a:p>
        <a:p>
          <a:pPr marL="0" indent="0" algn="just" rtl="0"/>
          <a:endParaRPr lang="pt-PT" sz="800" b="0" i="0" baseline="0">
            <a:latin typeface="Arial" pitchFamily="34" charset="0"/>
            <a:ea typeface="+mn-ea"/>
            <a:cs typeface="Arial" pitchFamily="34" charset="0"/>
          </a:endParaRPr>
        </a:p>
        <a:p>
          <a:pPr marL="0" indent="0" algn="just" rtl="0"/>
          <a:r>
            <a:rPr lang="pt-PT" sz="800" b="0" i="0" baseline="0">
              <a:latin typeface="Arial" pitchFamily="34" charset="0"/>
              <a:ea typeface="+mn-ea"/>
              <a:cs typeface="Arial" pitchFamily="34" charset="0"/>
            </a:rPr>
            <a:t>Em termos homólogos aumentou 0,6 p.p. e 0,9 p.p. respetivamente, segundo os dados publicados pelo EUROSTAT relativos ao mês de  maio.</a:t>
          </a:r>
        </a:p>
        <a:p>
          <a:pPr marL="0" indent="0" algn="just" rtl="0" fontAlgn="base"/>
          <a:endParaRPr lang="pt-PT" sz="800" b="0" i="0" baseline="0">
            <a:latin typeface="Arial" pitchFamily="34" charset="0"/>
            <a:ea typeface="+mn-ea"/>
            <a:cs typeface="Arial" pitchFamily="34" charset="0"/>
          </a:endParaRPr>
        </a:p>
        <a:p>
          <a:pPr marL="0" indent="0" algn="just" rtl="0"/>
          <a:r>
            <a:rPr lang="pt-PT" sz="800" b="0" i="0" baseline="0">
              <a:latin typeface="Arial" pitchFamily="34" charset="0"/>
              <a:ea typeface="+mn-ea"/>
              <a:cs typeface="Arial" pitchFamily="34" charset="0"/>
            </a:rPr>
            <a:t>Em </a:t>
          </a:r>
          <a:r>
            <a:rPr lang="pt-PT" sz="800" b="1" i="0" baseline="0">
              <a:latin typeface="Arial" pitchFamily="34" charset="0"/>
              <a:ea typeface="+mn-ea"/>
              <a:cs typeface="Arial" pitchFamily="34" charset="0"/>
            </a:rPr>
            <a:t>Portugal </a:t>
          </a:r>
          <a:r>
            <a:rPr lang="pt-PT" sz="800" b="0" i="0" baseline="0">
              <a:latin typeface="Arial" pitchFamily="34" charset="0"/>
              <a:ea typeface="+mn-ea"/>
              <a:cs typeface="Arial" pitchFamily="34" charset="0"/>
            </a:rPr>
            <a:t>a taxa de desemprego diminuíu para 17,6 % relativamente  ao mês anterior (17,8%).</a:t>
          </a:r>
        </a:p>
        <a:p>
          <a:pPr marL="0" indent="0" algn="just" rtl="0" fontAlgn="base"/>
          <a:endParaRPr lang="pt-PT" sz="800" b="0" i="0" baseline="0">
            <a:latin typeface="Arial" pitchFamily="34" charset="0"/>
            <a:ea typeface="+mn-ea"/>
            <a:cs typeface="Arial" pitchFamily="34" charset="0"/>
          </a:endParaRPr>
        </a:p>
        <a:p>
          <a:pPr marL="0" indent="0" algn="just" rtl="0"/>
          <a:r>
            <a:rPr lang="pt-PT" sz="800" b="1" i="0" baseline="0">
              <a:latin typeface="Arial" pitchFamily="34" charset="0"/>
              <a:ea typeface="+mn-ea"/>
              <a:cs typeface="Arial" pitchFamily="34" charset="0"/>
            </a:rPr>
            <a:t>Áustria</a:t>
          </a:r>
          <a:r>
            <a:rPr lang="pt-PT" sz="800" b="0" i="0" baseline="0">
              <a:latin typeface="Arial" pitchFamily="34" charset="0"/>
              <a:ea typeface="+mn-ea"/>
              <a:cs typeface="Arial" pitchFamily="34" charset="0"/>
            </a:rPr>
            <a:t>  (4,7 %),  </a:t>
          </a:r>
          <a:r>
            <a:rPr lang="pt-PT" sz="800" b="1" i="0" baseline="0">
              <a:latin typeface="Arial" pitchFamily="34" charset="0"/>
              <a:ea typeface="+mn-ea"/>
              <a:cs typeface="Arial" pitchFamily="34" charset="0"/>
            </a:rPr>
            <a:t>Alemanha</a:t>
          </a:r>
          <a:r>
            <a:rPr lang="pt-PT" sz="800" b="0" i="0" baseline="0">
              <a:latin typeface="Arial" pitchFamily="34" charset="0"/>
              <a:ea typeface="+mn-ea"/>
              <a:cs typeface="Arial" pitchFamily="34" charset="0"/>
            </a:rPr>
            <a:t> (5,3 %),  </a:t>
          </a:r>
          <a:r>
            <a:rPr lang="pt-PT" sz="800" b="1" i="0" baseline="0">
              <a:latin typeface="Arial" pitchFamily="34" charset="0"/>
              <a:ea typeface="+mn-ea"/>
              <a:cs typeface="Arial" pitchFamily="34" charset="0"/>
            </a:rPr>
            <a:t>Luxemburgo </a:t>
          </a:r>
          <a:r>
            <a:rPr lang="pt-PT" sz="800" b="0" i="0" baseline="0">
              <a:latin typeface="Arial" pitchFamily="34" charset="0"/>
              <a:ea typeface="+mn-ea"/>
              <a:cs typeface="Arial" pitchFamily="34" charset="0"/>
            </a:rPr>
            <a:t>(5,7 %)</a:t>
          </a:r>
          <a:r>
            <a:rPr lang="pt-PT" sz="1100" b="0" i="0" baseline="0">
              <a:latin typeface="+mn-lt"/>
              <a:ea typeface="+mn-ea"/>
              <a:cs typeface="+mn-cs"/>
            </a:rPr>
            <a:t>, </a:t>
          </a:r>
          <a:r>
            <a:rPr lang="pt-PT" sz="800" b="0" i="0" baseline="0">
              <a:latin typeface="Arial" pitchFamily="34" charset="0"/>
              <a:ea typeface="+mn-ea"/>
              <a:cs typeface="Arial" pitchFamily="34" charset="0"/>
            </a:rPr>
            <a:t>e </a:t>
          </a:r>
          <a:r>
            <a:rPr lang="pt-PT" sz="800" b="1" i="0" baseline="0">
              <a:latin typeface="Arial" pitchFamily="34" charset="0"/>
              <a:ea typeface="+mn-ea"/>
              <a:cs typeface="Arial" pitchFamily="34" charset="0"/>
            </a:rPr>
            <a:t>Holanda </a:t>
          </a:r>
          <a:r>
            <a:rPr lang="pt-PT" sz="800" b="0" i="0" baseline="0">
              <a:latin typeface="Arial" pitchFamily="34" charset="0"/>
              <a:ea typeface="+mn-ea"/>
              <a:cs typeface="Arial" pitchFamily="34" charset="0"/>
            </a:rPr>
            <a:t> (6,6 %)  apresentam as taxas de desemprego mais baixas;  a </a:t>
          </a:r>
          <a:r>
            <a:rPr lang="pt-PT" sz="800" b="1" i="0" baseline="0">
              <a:latin typeface="Arial" pitchFamily="34" charset="0"/>
              <a:ea typeface="+mn-ea"/>
              <a:cs typeface="Arial" pitchFamily="34" charset="0"/>
            </a:rPr>
            <a:t>Grécia </a:t>
          </a:r>
          <a:r>
            <a:rPr lang="pt-PT" sz="800" b="0" i="0" baseline="0">
              <a:latin typeface="Arial" pitchFamily="34" charset="0"/>
              <a:ea typeface="+mn-ea"/>
              <a:cs typeface="Arial" pitchFamily="34" charset="0"/>
            </a:rPr>
            <a:t>(26,8 %) e a </a:t>
          </a:r>
          <a:r>
            <a:rPr lang="pt-PT" sz="800" b="1" i="0" baseline="0">
              <a:latin typeface="Arial" pitchFamily="34" charset="0"/>
              <a:ea typeface="+mn-ea"/>
              <a:cs typeface="Arial" pitchFamily="34" charset="0"/>
            </a:rPr>
            <a:t>Espanha</a:t>
          </a:r>
          <a:r>
            <a:rPr lang="pt-PT" sz="800" b="0" i="0" baseline="0">
              <a:latin typeface="Arial" pitchFamily="34" charset="0"/>
              <a:ea typeface="+mn-ea"/>
              <a:cs typeface="Arial" pitchFamily="34" charset="0"/>
            </a:rPr>
            <a:t>  (26,9 %) são os estados membros com valores  mais elevados. </a:t>
          </a:r>
        </a:p>
        <a:p>
          <a:pPr marL="0" indent="0" algn="just" rtl="0" fontAlgn="base"/>
          <a:endParaRPr lang="pt-PT" sz="800" b="0" i="0" baseline="0">
            <a:latin typeface="Arial" pitchFamily="34" charset="0"/>
            <a:ea typeface="+mn-ea"/>
            <a:cs typeface="Arial" pitchFamily="34" charset="0"/>
          </a:endParaRPr>
        </a:p>
        <a:p>
          <a:pPr marL="0" indent="0" algn="just" rtl="0"/>
          <a:r>
            <a:rPr lang="pt-PT" sz="800" b="0" i="0" baseline="0">
              <a:latin typeface="Arial" pitchFamily="34" charset="0"/>
              <a:ea typeface="+mn-ea"/>
              <a:cs typeface="Arial" pitchFamily="34" charset="0"/>
            </a:rPr>
            <a:t>A taxa de desemprego para o grupo etário &lt;25 anos apresenta o valor mais elevado na </a:t>
          </a:r>
          <a:r>
            <a:rPr lang="pt-PT" sz="800" b="1" i="0" baseline="0">
              <a:latin typeface="Arial" pitchFamily="34" charset="0"/>
              <a:ea typeface="+mn-ea"/>
              <a:cs typeface="Arial" pitchFamily="34" charset="0"/>
            </a:rPr>
            <a:t>Grécia</a:t>
          </a:r>
          <a:r>
            <a:rPr lang="pt-PT" sz="800" b="0" i="0" baseline="0">
              <a:latin typeface="Arial" pitchFamily="34" charset="0"/>
              <a:ea typeface="+mn-ea"/>
              <a:cs typeface="Arial" pitchFamily="34" charset="0"/>
            </a:rPr>
            <a:t> (59,2 %), registando o valor mais baixo na </a:t>
          </a:r>
          <a:r>
            <a:rPr lang="pt-PT" sz="800" b="1" i="0" baseline="0">
              <a:latin typeface="Arial" pitchFamily="34" charset="0"/>
              <a:ea typeface="+mn-ea"/>
              <a:cs typeface="Arial" pitchFamily="34" charset="0"/>
            </a:rPr>
            <a:t>Alemanha </a:t>
          </a:r>
          <a:r>
            <a:rPr lang="pt-PT" sz="800" b="0" i="0" baseline="0">
              <a:latin typeface="Arial" pitchFamily="34" charset="0"/>
              <a:ea typeface="+mn-ea"/>
              <a:cs typeface="Arial" pitchFamily="34" charset="0"/>
            </a:rPr>
            <a:t>(7,7 %) e </a:t>
          </a:r>
          <a:r>
            <a:rPr lang="pt-PT" sz="800" b="1" i="0" baseline="0">
              <a:latin typeface="Arial" pitchFamily="34" charset="0"/>
              <a:ea typeface="+mn-ea"/>
              <a:cs typeface="Arial" pitchFamily="34" charset="0"/>
            </a:rPr>
            <a:t>Áustria</a:t>
          </a:r>
          <a:r>
            <a:rPr lang="pt-PT" sz="800" b="0" i="0" baseline="0">
              <a:latin typeface="Arial" pitchFamily="34" charset="0"/>
              <a:ea typeface="+mn-ea"/>
              <a:cs typeface="Arial" pitchFamily="34" charset="0"/>
            </a:rPr>
            <a:t> (7,9%). Em </a:t>
          </a:r>
          <a:r>
            <a:rPr lang="pt-PT" sz="800" b="1" i="0" baseline="0">
              <a:latin typeface="Arial" pitchFamily="34" charset="0"/>
              <a:ea typeface="+mn-ea"/>
              <a:cs typeface="Arial" pitchFamily="34" charset="0"/>
            </a:rPr>
            <a:t>Portugal  </a:t>
          </a:r>
          <a:r>
            <a:rPr lang="pt-PT" sz="800" b="0" i="0" baseline="0">
              <a:latin typeface="Arial" pitchFamily="34" charset="0"/>
              <a:ea typeface="+mn-ea"/>
              <a:cs typeface="Arial" pitchFamily="34" charset="0"/>
            </a:rPr>
            <a:t>regista o valor de  (42,3 %).</a:t>
          </a:r>
        </a:p>
        <a:p>
          <a:pPr marL="0" indent="0" algn="just" rtl="0" fontAlgn="base"/>
          <a:endParaRPr lang="pt-PT" sz="800" b="0" i="0" baseline="0">
            <a:latin typeface="Arial" pitchFamily="34" charset="0"/>
            <a:ea typeface="+mn-ea"/>
            <a:cs typeface="Arial" pitchFamily="34" charset="0"/>
          </a:endParaRPr>
        </a:p>
        <a:p>
          <a:pPr marL="0" indent="0" algn="just" rtl="0"/>
          <a:r>
            <a:rPr lang="pt-PT" sz="800" b="0" i="0" baseline="0">
              <a:latin typeface="Arial" pitchFamily="34" charset="0"/>
              <a:ea typeface="+mn-ea"/>
              <a:cs typeface="Arial" pitchFamily="34" charset="0"/>
            </a:rPr>
            <a:t>Fazendo uma </a:t>
          </a:r>
          <a:r>
            <a:rPr lang="pt-PT" sz="800" b="1" i="0" baseline="0">
              <a:latin typeface="Arial" pitchFamily="34" charset="0"/>
              <a:ea typeface="+mn-ea"/>
              <a:cs typeface="Arial" pitchFamily="34" charset="0"/>
            </a:rPr>
            <a:t>análise por sexo </a:t>
          </a:r>
          <a:r>
            <a:rPr lang="pt-PT" sz="800" b="0" i="0" baseline="0">
              <a:latin typeface="Arial" pitchFamily="34" charset="0"/>
              <a:ea typeface="+mn-ea"/>
              <a:cs typeface="Arial" pitchFamily="34" charset="0"/>
            </a:rPr>
            <a:t>verifica-se que a, </a:t>
          </a:r>
          <a:r>
            <a:rPr lang="pt-PT" sz="800" b="1" i="0" baseline="0">
              <a:latin typeface="Arial" pitchFamily="34" charset="0"/>
              <a:ea typeface="+mn-ea"/>
              <a:cs typeface="Arial" pitchFamily="34" charset="0"/>
            </a:rPr>
            <a:t>República Checa</a:t>
          </a:r>
          <a:r>
            <a:rPr lang="pt-PT" sz="800" b="0" i="0" baseline="0">
              <a:latin typeface="Arial" pitchFamily="34" charset="0"/>
              <a:ea typeface="+mn-ea"/>
              <a:cs typeface="Arial" pitchFamily="34" charset="0"/>
            </a:rPr>
            <a:t> e o </a:t>
          </a:r>
          <a:r>
            <a:rPr lang="pt-PT" sz="800" b="1" i="0" baseline="0">
              <a:latin typeface="Arial" pitchFamily="34" charset="0"/>
              <a:ea typeface="+mn-ea"/>
              <a:cs typeface="Arial" pitchFamily="34" charset="0"/>
            </a:rPr>
            <a:t>Luxemburgo</a:t>
          </a:r>
          <a:r>
            <a:rPr lang="pt-PT" sz="800" b="0" i="0" baseline="0">
              <a:latin typeface="Arial" pitchFamily="34" charset="0"/>
              <a:ea typeface="+mn-ea"/>
              <a:cs typeface="Arial" pitchFamily="34" charset="0"/>
            </a:rPr>
            <a:t> são os países com a maior diferença, entre a taxa de desemprego das mulheres e dos homens.</a:t>
          </a:r>
        </a:p>
        <a:p>
          <a:pPr marL="0" indent="0" algn="just" rtl="0">
            <a:defRPr sz="1000"/>
          </a:pPr>
          <a:endParaRPr lang="pt-PT" sz="800" b="0" i="0" baseline="0">
            <a:latin typeface="Arial" pitchFamily="34" charset="0"/>
            <a:ea typeface="+mn-ea"/>
            <a:cs typeface="Arial" pitchFamily="34" charset="0"/>
          </a:endParaRPr>
        </a:p>
        <a:p>
          <a:pPr marL="0" indent="0" algn="just" rtl="0">
            <a:defRPr sz="1000"/>
          </a:pPr>
          <a:endParaRPr lang="pt-PT" sz="800" b="0" i="0" baseline="0">
            <a:latin typeface="Arial" pitchFamily="34" charset="0"/>
            <a:ea typeface="+mn-ea"/>
            <a:cs typeface="Arial" pitchFamily="34" charset="0"/>
          </a:endParaRPr>
        </a:p>
      </xdr:txBody>
    </xdr:sp>
    <xdr:clientData/>
  </xdr:twoCellAnchor>
  <xdr:twoCellAnchor editAs="oneCell">
    <xdr:from>
      <xdr:col>9</xdr:col>
      <xdr:colOff>114300</xdr:colOff>
      <xdr:row>5</xdr:row>
      <xdr:rowOff>142875</xdr:rowOff>
    </xdr:from>
    <xdr:to>
      <xdr:col>9</xdr:col>
      <xdr:colOff>762000</xdr:colOff>
      <xdr:row>8</xdr:row>
      <xdr:rowOff>19050</xdr:rowOff>
    </xdr:to>
    <xdr:pic>
      <xdr:nvPicPr>
        <xdr:cNvPr id="13" name="Picture 1026"/>
        <xdr:cNvPicPr>
          <a:picLocks noChangeAspect="1" noChangeArrowheads="1"/>
        </xdr:cNvPicPr>
      </xdr:nvPicPr>
      <xdr:blipFill>
        <a:blip xmlns:r="http://schemas.openxmlformats.org/officeDocument/2006/relationships" r:embed="rId1" cstate="print"/>
        <a:srcRect/>
        <a:stretch>
          <a:fillRect/>
        </a:stretch>
      </xdr:blipFill>
      <xdr:spPr bwMode="auto">
        <a:xfrm>
          <a:off x="5648325" y="838200"/>
          <a:ext cx="647700" cy="371475"/>
        </a:xfrm>
        <a:prstGeom prst="rect">
          <a:avLst/>
        </a:prstGeom>
        <a:noFill/>
      </xdr:spPr>
    </xdr:pic>
    <xdr:clientData/>
  </xdr:twoCellAnchor>
  <xdr:twoCellAnchor>
    <xdr:from>
      <xdr:col>2</xdr:col>
      <xdr:colOff>0</xdr:colOff>
      <xdr:row>38</xdr:row>
      <xdr:rowOff>142875</xdr:rowOff>
    </xdr:from>
    <xdr:to>
      <xdr:col>11</xdr:col>
      <xdr:colOff>19050</xdr:colOff>
      <xdr:row>55</xdr:row>
      <xdr:rowOff>219075</xdr:rowOff>
    </xdr:to>
    <xdr:sp macro="" textlink="">
      <xdr:nvSpPr>
        <xdr:cNvPr id="14" name="Rectangle 1027"/>
        <xdr:cNvSpPr>
          <a:spLocks noChangeArrowheads="1"/>
        </xdr:cNvSpPr>
      </xdr:nvSpPr>
      <xdr:spPr bwMode="auto">
        <a:xfrm>
          <a:off x="238125" y="6477000"/>
          <a:ext cx="6419850" cy="3581400"/>
        </a:xfrm>
        <a:prstGeom prst="rect">
          <a:avLst/>
        </a:prstGeom>
        <a:solidFill>
          <a:schemeClr val="accent5"/>
        </a:solidFill>
        <a:ln w="9525">
          <a:noFill/>
          <a:miter lim="800000"/>
          <a:headEnd/>
          <a:tailEnd/>
        </a:ln>
      </xdr:spPr>
    </xdr:sp>
    <xdr:clientData/>
  </xdr:twoCellAnchor>
  <xdr:twoCellAnchor editAs="oneCell">
    <xdr:from>
      <xdr:col>7</xdr:col>
      <xdr:colOff>0</xdr:colOff>
      <xdr:row>39</xdr:row>
      <xdr:rowOff>95250</xdr:rowOff>
    </xdr:from>
    <xdr:to>
      <xdr:col>9</xdr:col>
      <xdr:colOff>1000125</xdr:colOff>
      <xdr:row>41</xdr:row>
      <xdr:rowOff>38100</xdr:rowOff>
    </xdr:to>
    <xdr:sp macro="" textlink="">
      <xdr:nvSpPr>
        <xdr:cNvPr id="15" name="Text Box 1029"/>
        <xdr:cNvSpPr txBox="1">
          <a:spLocks noChangeArrowheads="1"/>
        </xdr:cNvSpPr>
      </xdr:nvSpPr>
      <xdr:spPr bwMode="auto">
        <a:xfrm>
          <a:off x="3400425" y="6581775"/>
          <a:ext cx="3095625" cy="381000"/>
        </a:xfrm>
        <a:prstGeom prst="rect">
          <a:avLst/>
        </a:prstGeom>
        <a:noFill/>
        <a:ln w="9525">
          <a:noFill/>
          <a:miter lim="800000"/>
          <a:headEnd/>
          <a:tailEnd/>
        </a:ln>
      </xdr:spPr>
      <xdr:txBody>
        <a:bodyPr vertOverflow="clip" wrap="square" lIns="27432" tIns="22860" rIns="27432" bIns="0" anchor="t" upright="1"/>
        <a:lstStyle/>
        <a:p>
          <a:pPr algn="ctr" rtl="0">
            <a:defRPr sz="1000"/>
          </a:pPr>
          <a:r>
            <a:rPr lang="pt-PT" sz="1000" b="1" i="0" u="none" strike="noStrike" baseline="0">
              <a:solidFill>
                <a:schemeClr val="tx2"/>
              </a:solidFill>
              <a:latin typeface="Arial"/>
              <a:cs typeface="Arial"/>
            </a:rPr>
            <a:t>Índice de taxa de desemprego </a:t>
          </a:r>
        </a:p>
        <a:p>
          <a:pPr algn="ctr" rtl="0">
            <a:defRPr sz="1000"/>
          </a:pPr>
          <a:r>
            <a:rPr lang="pt-PT" sz="1000" b="1" i="0" u="none" strike="noStrike" baseline="0">
              <a:solidFill>
                <a:schemeClr val="tx2"/>
              </a:solidFill>
              <a:latin typeface="Arial"/>
              <a:cs typeface="Arial"/>
            </a:rPr>
            <a:t> mulheres /homens</a:t>
          </a:r>
        </a:p>
      </xdr:txBody>
    </xdr:sp>
    <xdr:clientData/>
  </xdr:twoCellAnchor>
  <xdr:twoCellAnchor>
    <xdr:from>
      <xdr:col>6</xdr:col>
      <xdr:colOff>933450</xdr:colOff>
      <xdr:row>40</xdr:row>
      <xdr:rowOff>209551</xdr:rowOff>
    </xdr:from>
    <xdr:to>
      <xdr:col>13</xdr:col>
      <xdr:colOff>9524</xdr:colOff>
      <xdr:row>55</xdr:row>
      <xdr:rowOff>47626</xdr:rowOff>
    </xdr:to>
    <xdr:graphicFrame macro="">
      <xdr:nvGraphicFramePr>
        <xdr:cNvPr id="16" name="Chart 103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6</xdr:col>
      <xdr:colOff>1057275</xdr:colOff>
      <xdr:row>53</xdr:row>
      <xdr:rowOff>28575</xdr:rowOff>
    </xdr:from>
    <xdr:to>
      <xdr:col>10</xdr:col>
      <xdr:colOff>9525</xdr:colOff>
      <xdr:row>55</xdr:row>
      <xdr:rowOff>219076</xdr:rowOff>
    </xdr:to>
    <xdr:sp macro="" textlink="">
      <xdr:nvSpPr>
        <xdr:cNvPr id="17" name="Text Box 1031"/>
        <xdr:cNvSpPr txBox="1">
          <a:spLocks noChangeArrowheads="1"/>
        </xdr:cNvSpPr>
      </xdr:nvSpPr>
      <xdr:spPr bwMode="auto">
        <a:xfrm>
          <a:off x="3390900" y="9582150"/>
          <a:ext cx="3162300" cy="476251"/>
        </a:xfrm>
        <a:prstGeom prst="rect">
          <a:avLst/>
        </a:prstGeom>
        <a:noFill/>
        <a:ln w="9525">
          <a:noFill/>
          <a:miter lim="800000"/>
          <a:headEnd/>
          <a:tailEnd/>
        </a:ln>
      </xdr:spPr>
      <xdr:txBody>
        <a:bodyPr vertOverflow="clip" wrap="square" lIns="27432" tIns="18288" rIns="27432" bIns="18288" anchor="ctr" upright="1"/>
        <a:lstStyle/>
        <a:p>
          <a:pPr algn="just" rtl="0">
            <a:defRPr sz="1000"/>
          </a:pPr>
          <a:r>
            <a:rPr lang="pt-PT" sz="700" b="1" i="0" u="none" strike="noStrike" baseline="0">
              <a:solidFill>
                <a:srgbClr val="333333"/>
              </a:solidFill>
              <a:latin typeface="Arial"/>
              <a:cs typeface="Arial"/>
            </a:rPr>
            <a:t>nota</a:t>
          </a:r>
          <a:r>
            <a:rPr lang="pt-PT" sz="700" b="0" i="0" u="none" strike="noStrike" baseline="0">
              <a:solidFill>
                <a:srgbClr val="333333"/>
              </a:solidFill>
              <a:latin typeface="Arial"/>
              <a:cs typeface="Arial"/>
            </a:rPr>
            <a:t>: </a:t>
          </a:r>
          <a:r>
            <a:rPr lang="pt-PT" sz="700" b="1" i="0" u="none" strike="noStrike" baseline="0">
              <a:solidFill>
                <a:srgbClr val="333333"/>
              </a:solidFill>
              <a:latin typeface="Arial"/>
              <a:cs typeface="Arial"/>
            </a:rPr>
            <a:t>valores iguais a 1</a:t>
          </a:r>
          <a:r>
            <a:rPr lang="pt-PT" sz="700" b="0" i="0" u="none" strike="noStrike" baseline="0">
              <a:solidFill>
                <a:srgbClr val="333333"/>
              </a:solidFill>
              <a:latin typeface="Arial"/>
              <a:cs typeface="Arial"/>
            </a:rPr>
            <a:t>: taxas de desemprego iguais entre homens e mulheres; </a:t>
          </a:r>
          <a:r>
            <a:rPr lang="pt-PT" sz="700" b="1" i="0" u="none" strike="noStrike" baseline="0">
              <a:solidFill>
                <a:srgbClr val="333333"/>
              </a:solidFill>
              <a:latin typeface="Arial"/>
              <a:cs typeface="Arial"/>
            </a:rPr>
            <a:t>valores &gt; 1</a:t>
          </a:r>
          <a:r>
            <a:rPr lang="pt-PT" sz="700" b="0" i="0" u="none" strike="noStrike" baseline="0">
              <a:solidFill>
                <a:srgbClr val="333333"/>
              </a:solidFill>
              <a:latin typeface="Arial"/>
              <a:cs typeface="Arial"/>
            </a:rPr>
            <a:t>: mulheres com taxa de desemprego superior à dos homens; </a:t>
          </a:r>
          <a:r>
            <a:rPr lang="pt-PT" sz="700" b="1" i="0" u="none" strike="noStrike" baseline="0">
              <a:solidFill>
                <a:srgbClr val="333333"/>
              </a:solidFill>
              <a:latin typeface="Arial"/>
              <a:cs typeface="Arial"/>
            </a:rPr>
            <a:t>valores &lt; 1:</a:t>
          </a:r>
          <a:r>
            <a:rPr lang="pt-PT" sz="700" b="0" i="0" u="none" strike="noStrike" baseline="0">
              <a:solidFill>
                <a:srgbClr val="333333"/>
              </a:solidFill>
              <a:latin typeface="Arial"/>
              <a:cs typeface="Arial"/>
            </a:rPr>
            <a:t> mulheres menos afetadas pelo desemprego em relação aos homens. </a:t>
          </a:r>
        </a:p>
      </xdr:txBody>
    </xdr:sp>
    <xdr:clientData/>
  </xdr:twoCellAnchor>
  <xdr:twoCellAnchor>
    <xdr:from>
      <xdr:col>1</xdr:col>
      <xdr:colOff>0</xdr:colOff>
      <xdr:row>0</xdr:row>
      <xdr:rowOff>0</xdr:rowOff>
    </xdr:from>
    <xdr:to>
      <xdr:col>3</xdr:col>
      <xdr:colOff>373923</xdr:colOff>
      <xdr:row>1</xdr:row>
      <xdr:rowOff>8550</xdr:rowOff>
    </xdr:to>
    <xdr:grpSp>
      <xdr:nvGrpSpPr>
        <xdr:cNvPr id="18" name="Grupo 17"/>
        <xdr:cNvGrpSpPr/>
      </xdr:nvGrpSpPr>
      <xdr:grpSpPr>
        <a:xfrm>
          <a:off x="66675" y="0"/>
          <a:ext cx="612048" cy="180000"/>
          <a:chOff x="4797152" y="7020272"/>
          <a:chExt cx="612048" cy="180000"/>
        </a:xfrm>
      </xdr:grpSpPr>
      <xdr:sp macro="" textlink="">
        <xdr:nvSpPr>
          <xdr:cNvPr id="19" name="Rectângulo 18"/>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0" name="Rectângulo 19"/>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1" name="Rectângulo 20"/>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editAs="oneCell">
    <xdr:from>
      <xdr:col>3</xdr:col>
      <xdr:colOff>66674</xdr:colOff>
      <xdr:row>39</xdr:row>
      <xdr:rowOff>123825</xdr:rowOff>
    </xdr:from>
    <xdr:to>
      <xdr:col>6</xdr:col>
      <xdr:colOff>857250</xdr:colOff>
      <xdr:row>55</xdr:row>
      <xdr:rowOff>104774</xdr:rowOff>
    </xdr:to>
    <xdr:sp macro="" textlink="">
      <xdr:nvSpPr>
        <xdr:cNvPr id="22" name="Text Box 1028"/>
        <xdr:cNvSpPr txBox="1">
          <a:spLocks noChangeArrowheads="1"/>
        </xdr:cNvSpPr>
      </xdr:nvSpPr>
      <xdr:spPr bwMode="auto">
        <a:xfrm>
          <a:off x="371474" y="6610350"/>
          <a:ext cx="2781301" cy="3333749"/>
        </a:xfrm>
        <a:prstGeom prst="rect">
          <a:avLst/>
        </a:prstGeom>
        <a:solidFill>
          <a:srgbClr val="FFFFFF"/>
        </a:solidFill>
        <a:ln w="9525">
          <a:noFill/>
          <a:miter lim="800000"/>
          <a:headEnd/>
          <a:tailEnd/>
        </a:ln>
      </xdr:spPr>
      <xdr:txBody>
        <a:bodyPr vertOverflow="clip" wrap="square" lIns="72000" tIns="7200" rIns="72000" bIns="10800" anchor="t" upright="1"/>
        <a:lstStyle/>
        <a:p>
          <a:pPr rtl="0" fontAlgn="base"/>
          <a:endParaRPr lang="pt-PT" sz="800" b="0" i="0" baseline="0">
            <a:latin typeface="Arial" pitchFamily="34" charset="0"/>
            <a:ea typeface="+mn-ea"/>
            <a:cs typeface="Arial" pitchFamily="34" charset="0"/>
          </a:endParaRPr>
        </a:p>
        <a:p>
          <a:pPr marL="0" indent="0" algn="just" rtl="0"/>
          <a:r>
            <a:rPr lang="pt-PT" sz="800" b="0" i="0" baseline="0">
              <a:latin typeface="Arial" pitchFamily="34" charset="0"/>
              <a:ea typeface="+mn-ea"/>
              <a:cs typeface="Arial" pitchFamily="34" charset="0"/>
            </a:rPr>
            <a:t>A </a:t>
          </a:r>
          <a:r>
            <a:rPr lang="pt-PT" sz="800" b="1" i="0" baseline="0">
              <a:latin typeface="Arial" pitchFamily="34" charset="0"/>
              <a:ea typeface="+mn-ea"/>
              <a:cs typeface="Arial" pitchFamily="34" charset="0"/>
            </a:rPr>
            <a:t>taxa de desemprego </a:t>
          </a:r>
          <a:r>
            <a:rPr lang="pt-PT" sz="800" b="0" i="0" baseline="0">
              <a:latin typeface="Arial" pitchFamily="34" charset="0"/>
              <a:ea typeface="+mn-ea"/>
              <a:cs typeface="Arial" pitchFamily="34" charset="0"/>
            </a:rPr>
            <a:t>na</a:t>
          </a:r>
          <a:r>
            <a:rPr lang="pt-PT" sz="800" b="1" i="0" baseline="0">
              <a:latin typeface="Arial" pitchFamily="34" charset="0"/>
              <a:ea typeface="+mn-ea"/>
              <a:cs typeface="Arial" pitchFamily="34" charset="0"/>
            </a:rPr>
            <a:t> União Europeia </a:t>
          </a:r>
          <a:r>
            <a:rPr lang="pt-PT" sz="800" b="0" i="0" baseline="0">
              <a:latin typeface="Arial" pitchFamily="34" charset="0"/>
              <a:ea typeface="+mn-ea"/>
              <a:cs typeface="Arial" pitchFamily="34" charset="0"/>
            </a:rPr>
            <a:t>manteve-se  nos 11,0% e na </a:t>
          </a:r>
          <a:r>
            <a:rPr lang="pt-PT" sz="800" b="1" i="0" baseline="0">
              <a:latin typeface="Arial" pitchFamily="34" charset="0"/>
              <a:ea typeface="+mn-ea"/>
              <a:cs typeface="Arial" pitchFamily="34" charset="0"/>
            </a:rPr>
            <a:t>Zona Euro</a:t>
          </a:r>
          <a:r>
            <a:rPr lang="pt-PT" sz="1100" b="1" i="0" baseline="0">
              <a:latin typeface="+mn-lt"/>
              <a:ea typeface="+mn-ea"/>
              <a:cs typeface="+mn-cs"/>
            </a:rPr>
            <a:t> </a:t>
          </a:r>
          <a:r>
            <a:rPr lang="pt-PT" sz="800" b="0" i="0" baseline="0">
              <a:latin typeface="Arial" pitchFamily="34" charset="0"/>
              <a:ea typeface="+mn-ea"/>
              <a:cs typeface="Arial" pitchFamily="34" charset="0"/>
            </a:rPr>
            <a:t>aumentou para 12,2 %. </a:t>
          </a:r>
        </a:p>
        <a:p>
          <a:pPr marL="0" indent="0" algn="just" rtl="0"/>
          <a:endParaRPr lang="pt-PT" sz="800" b="0" i="0" baseline="0">
            <a:latin typeface="Arial" pitchFamily="34" charset="0"/>
            <a:ea typeface="+mn-ea"/>
            <a:cs typeface="Arial" pitchFamily="34" charset="0"/>
          </a:endParaRPr>
        </a:p>
        <a:p>
          <a:pPr marL="0" indent="0" algn="just" rtl="0"/>
          <a:r>
            <a:rPr lang="pt-PT" sz="800" b="0" i="0" baseline="0">
              <a:latin typeface="Arial" pitchFamily="34" charset="0"/>
              <a:ea typeface="+mn-ea"/>
              <a:cs typeface="Arial" pitchFamily="34" charset="0"/>
            </a:rPr>
            <a:t>Em termos homólogos aumentou 0,6 p.p. e 0,9 p.p. respetivamente, segundo os dados publicados pelo EUROSTAT relativos ao mês de  maio.</a:t>
          </a:r>
        </a:p>
        <a:p>
          <a:pPr marL="0" indent="0" algn="just" rtl="0" fontAlgn="base"/>
          <a:endParaRPr lang="pt-PT" sz="800" b="0" i="0" baseline="0">
            <a:latin typeface="Arial" pitchFamily="34" charset="0"/>
            <a:ea typeface="+mn-ea"/>
            <a:cs typeface="Arial" pitchFamily="34" charset="0"/>
          </a:endParaRPr>
        </a:p>
        <a:p>
          <a:pPr marL="0" indent="0" algn="just" rtl="0"/>
          <a:r>
            <a:rPr lang="pt-PT" sz="800" b="0" i="0" baseline="0">
              <a:latin typeface="Arial" pitchFamily="34" charset="0"/>
              <a:ea typeface="+mn-ea"/>
              <a:cs typeface="Arial" pitchFamily="34" charset="0"/>
            </a:rPr>
            <a:t>Em </a:t>
          </a:r>
          <a:r>
            <a:rPr lang="pt-PT" sz="800" b="1" i="0" baseline="0">
              <a:latin typeface="Arial" pitchFamily="34" charset="0"/>
              <a:ea typeface="+mn-ea"/>
              <a:cs typeface="Arial" pitchFamily="34" charset="0"/>
            </a:rPr>
            <a:t>Portugal </a:t>
          </a:r>
          <a:r>
            <a:rPr lang="pt-PT" sz="800" b="0" i="0" baseline="0">
              <a:latin typeface="Arial" pitchFamily="34" charset="0"/>
              <a:ea typeface="+mn-ea"/>
              <a:cs typeface="Arial" pitchFamily="34" charset="0"/>
            </a:rPr>
            <a:t>a taxa de desemprego diminuiu para 17,6 % relativamente  ao mês anterior (17,8%).</a:t>
          </a:r>
        </a:p>
        <a:p>
          <a:pPr marL="0" indent="0" algn="just" rtl="0" fontAlgn="base"/>
          <a:endParaRPr lang="pt-PT" sz="800" b="0" i="0" baseline="0">
            <a:latin typeface="Arial" pitchFamily="34" charset="0"/>
            <a:ea typeface="+mn-ea"/>
            <a:cs typeface="Arial" pitchFamily="34" charset="0"/>
          </a:endParaRPr>
        </a:p>
        <a:p>
          <a:pPr marL="0" indent="0" algn="just" rtl="0"/>
          <a:r>
            <a:rPr lang="pt-PT" sz="800" b="1" i="0" baseline="0">
              <a:latin typeface="Arial" pitchFamily="34" charset="0"/>
              <a:ea typeface="+mn-ea"/>
              <a:cs typeface="Arial" pitchFamily="34" charset="0"/>
            </a:rPr>
            <a:t>Áustria</a:t>
          </a:r>
          <a:r>
            <a:rPr lang="pt-PT" sz="800" b="0" i="0" baseline="0">
              <a:latin typeface="Arial" pitchFamily="34" charset="0"/>
              <a:ea typeface="+mn-ea"/>
              <a:cs typeface="Arial" pitchFamily="34" charset="0"/>
            </a:rPr>
            <a:t>  (4,7 %),  </a:t>
          </a:r>
          <a:r>
            <a:rPr lang="pt-PT" sz="800" b="1" i="0" baseline="0">
              <a:latin typeface="Arial" pitchFamily="34" charset="0"/>
              <a:ea typeface="+mn-ea"/>
              <a:cs typeface="Arial" pitchFamily="34" charset="0"/>
            </a:rPr>
            <a:t>Alemanha</a:t>
          </a:r>
          <a:r>
            <a:rPr lang="pt-PT" sz="800" b="0" i="0" baseline="0">
              <a:latin typeface="Arial" pitchFamily="34" charset="0"/>
              <a:ea typeface="+mn-ea"/>
              <a:cs typeface="Arial" pitchFamily="34" charset="0"/>
            </a:rPr>
            <a:t> (5,3 %),  </a:t>
          </a:r>
          <a:r>
            <a:rPr lang="pt-PT" sz="800" b="1" i="0" baseline="0">
              <a:latin typeface="Arial" pitchFamily="34" charset="0"/>
              <a:ea typeface="+mn-ea"/>
              <a:cs typeface="Arial" pitchFamily="34" charset="0"/>
            </a:rPr>
            <a:t>Luxemburgo </a:t>
          </a:r>
          <a:r>
            <a:rPr lang="pt-PT" sz="800" b="0" i="0" baseline="0">
              <a:latin typeface="Arial" pitchFamily="34" charset="0"/>
              <a:ea typeface="+mn-ea"/>
              <a:cs typeface="Arial" pitchFamily="34" charset="0"/>
            </a:rPr>
            <a:t>(5,7 %)</a:t>
          </a:r>
          <a:r>
            <a:rPr lang="pt-PT" sz="1100" b="0" i="0" baseline="0">
              <a:latin typeface="+mn-lt"/>
              <a:ea typeface="+mn-ea"/>
              <a:cs typeface="+mn-cs"/>
            </a:rPr>
            <a:t>, </a:t>
          </a:r>
          <a:r>
            <a:rPr lang="pt-PT" sz="800" b="0" i="0" baseline="0">
              <a:latin typeface="Arial" pitchFamily="34" charset="0"/>
              <a:ea typeface="+mn-ea"/>
              <a:cs typeface="Arial" pitchFamily="34" charset="0"/>
            </a:rPr>
            <a:t>e </a:t>
          </a:r>
          <a:r>
            <a:rPr lang="pt-PT" sz="800" b="1" i="0" baseline="0">
              <a:latin typeface="Arial" pitchFamily="34" charset="0"/>
              <a:ea typeface="+mn-ea"/>
              <a:cs typeface="Arial" pitchFamily="34" charset="0"/>
            </a:rPr>
            <a:t>Holanda </a:t>
          </a:r>
          <a:r>
            <a:rPr lang="pt-PT" sz="800" b="0" i="0" baseline="0">
              <a:latin typeface="Arial" pitchFamily="34" charset="0"/>
              <a:ea typeface="+mn-ea"/>
              <a:cs typeface="Arial" pitchFamily="34" charset="0"/>
            </a:rPr>
            <a:t> (6,6 %)  apresentam as taxas de desemprego mais baixas;  a </a:t>
          </a:r>
          <a:r>
            <a:rPr lang="pt-PT" sz="800" b="1" i="0" baseline="0">
              <a:latin typeface="Arial" pitchFamily="34" charset="0"/>
              <a:ea typeface="+mn-ea"/>
              <a:cs typeface="Arial" pitchFamily="34" charset="0"/>
            </a:rPr>
            <a:t>Grécia </a:t>
          </a:r>
          <a:r>
            <a:rPr lang="pt-PT" sz="800" b="0" i="0" baseline="0">
              <a:latin typeface="Arial" pitchFamily="34" charset="0"/>
              <a:ea typeface="+mn-ea"/>
              <a:cs typeface="Arial" pitchFamily="34" charset="0"/>
            </a:rPr>
            <a:t>(26,8 %) e a </a:t>
          </a:r>
          <a:r>
            <a:rPr lang="pt-PT" sz="800" b="1" i="0" baseline="0">
              <a:latin typeface="Arial" pitchFamily="34" charset="0"/>
              <a:ea typeface="+mn-ea"/>
              <a:cs typeface="Arial" pitchFamily="34" charset="0"/>
            </a:rPr>
            <a:t>Espanha</a:t>
          </a:r>
          <a:r>
            <a:rPr lang="pt-PT" sz="800" b="0" i="0" baseline="0">
              <a:latin typeface="Arial" pitchFamily="34" charset="0"/>
              <a:ea typeface="+mn-ea"/>
              <a:cs typeface="Arial" pitchFamily="34" charset="0"/>
            </a:rPr>
            <a:t>  (26,9 %) são os estados membros com valores  mais elevados. </a:t>
          </a:r>
        </a:p>
        <a:p>
          <a:pPr marL="0" indent="0" algn="just" rtl="0" fontAlgn="base"/>
          <a:endParaRPr lang="pt-PT" sz="800" b="0" i="0" baseline="0">
            <a:latin typeface="Arial" pitchFamily="34" charset="0"/>
            <a:ea typeface="+mn-ea"/>
            <a:cs typeface="Arial" pitchFamily="34" charset="0"/>
          </a:endParaRPr>
        </a:p>
        <a:p>
          <a:pPr marL="0" indent="0" algn="just" rtl="0"/>
          <a:r>
            <a:rPr lang="pt-PT" sz="800" b="0" i="0" baseline="0">
              <a:latin typeface="Arial" pitchFamily="34" charset="0"/>
              <a:ea typeface="+mn-ea"/>
              <a:cs typeface="Arial" pitchFamily="34" charset="0"/>
            </a:rPr>
            <a:t>A taxa de desemprego para o grupo etário &lt;25 anos apresenta o valor mais elevado na </a:t>
          </a:r>
          <a:r>
            <a:rPr lang="pt-PT" sz="800" b="1" i="0" baseline="0">
              <a:latin typeface="Arial" pitchFamily="34" charset="0"/>
              <a:ea typeface="+mn-ea"/>
              <a:cs typeface="Arial" pitchFamily="34" charset="0"/>
            </a:rPr>
            <a:t>Grécia</a:t>
          </a:r>
          <a:r>
            <a:rPr lang="pt-PT" sz="800" b="0" i="0" baseline="0">
              <a:latin typeface="Arial" pitchFamily="34" charset="0"/>
              <a:ea typeface="+mn-ea"/>
              <a:cs typeface="Arial" pitchFamily="34" charset="0"/>
            </a:rPr>
            <a:t> (59,2 %), registando o valor mais baixo na </a:t>
          </a:r>
          <a:r>
            <a:rPr lang="pt-PT" sz="800" b="1" i="0" baseline="0">
              <a:latin typeface="Arial" pitchFamily="34" charset="0"/>
              <a:ea typeface="+mn-ea"/>
              <a:cs typeface="Arial" pitchFamily="34" charset="0"/>
            </a:rPr>
            <a:t>Alemanha </a:t>
          </a:r>
          <a:r>
            <a:rPr lang="pt-PT" sz="800" b="0" i="0" baseline="0">
              <a:latin typeface="Arial" pitchFamily="34" charset="0"/>
              <a:ea typeface="+mn-ea"/>
              <a:cs typeface="Arial" pitchFamily="34" charset="0"/>
            </a:rPr>
            <a:t>(7,7 %) e </a:t>
          </a:r>
          <a:r>
            <a:rPr lang="pt-PT" sz="800" b="1" i="0" baseline="0">
              <a:latin typeface="Arial" pitchFamily="34" charset="0"/>
              <a:ea typeface="+mn-ea"/>
              <a:cs typeface="Arial" pitchFamily="34" charset="0"/>
            </a:rPr>
            <a:t>Áustria</a:t>
          </a:r>
          <a:r>
            <a:rPr lang="pt-PT" sz="800" b="0" i="0" baseline="0">
              <a:latin typeface="Arial" pitchFamily="34" charset="0"/>
              <a:ea typeface="+mn-ea"/>
              <a:cs typeface="Arial" pitchFamily="34" charset="0"/>
            </a:rPr>
            <a:t> (7,9%). Em </a:t>
          </a:r>
          <a:r>
            <a:rPr lang="pt-PT" sz="800" b="1" i="0" baseline="0">
              <a:latin typeface="Arial" pitchFamily="34" charset="0"/>
              <a:ea typeface="+mn-ea"/>
              <a:cs typeface="Arial" pitchFamily="34" charset="0"/>
            </a:rPr>
            <a:t>Portugal  </a:t>
          </a:r>
          <a:r>
            <a:rPr lang="pt-PT" sz="800" b="0" i="0" baseline="0">
              <a:latin typeface="Arial" pitchFamily="34" charset="0"/>
              <a:ea typeface="+mn-ea"/>
              <a:cs typeface="Arial" pitchFamily="34" charset="0"/>
            </a:rPr>
            <a:t>regista o valor de  (42,3 %).</a:t>
          </a:r>
        </a:p>
        <a:p>
          <a:pPr marL="0" indent="0" algn="just" rtl="0" fontAlgn="base"/>
          <a:endParaRPr lang="pt-PT" sz="800" b="0" i="0" baseline="0">
            <a:latin typeface="Arial" pitchFamily="34" charset="0"/>
            <a:ea typeface="+mn-ea"/>
            <a:cs typeface="Arial" pitchFamily="34" charset="0"/>
          </a:endParaRPr>
        </a:p>
        <a:p>
          <a:pPr marL="0" indent="0" algn="just" rtl="0"/>
          <a:r>
            <a:rPr lang="pt-PT" sz="800" b="0" i="0" baseline="0">
              <a:latin typeface="Arial" pitchFamily="34" charset="0"/>
              <a:ea typeface="+mn-ea"/>
              <a:cs typeface="Arial" pitchFamily="34" charset="0"/>
            </a:rPr>
            <a:t>Fazendo uma </a:t>
          </a:r>
          <a:r>
            <a:rPr lang="pt-PT" sz="800" b="1" i="0" baseline="0">
              <a:latin typeface="Arial" pitchFamily="34" charset="0"/>
              <a:ea typeface="+mn-ea"/>
              <a:cs typeface="Arial" pitchFamily="34" charset="0"/>
            </a:rPr>
            <a:t>análise por sexo </a:t>
          </a:r>
          <a:r>
            <a:rPr lang="pt-PT" sz="800" b="0" i="0" baseline="0">
              <a:latin typeface="Arial" pitchFamily="34" charset="0"/>
              <a:ea typeface="+mn-ea"/>
              <a:cs typeface="Arial" pitchFamily="34" charset="0"/>
            </a:rPr>
            <a:t>verifica-se que a, </a:t>
          </a:r>
          <a:r>
            <a:rPr lang="pt-PT" sz="800" b="1" i="0" baseline="0">
              <a:latin typeface="Arial" pitchFamily="34" charset="0"/>
              <a:ea typeface="+mn-ea"/>
              <a:cs typeface="Arial" pitchFamily="34" charset="0"/>
            </a:rPr>
            <a:t>República Checa</a:t>
          </a:r>
          <a:r>
            <a:rPr lang="pt-PT" sz="800" b="0" i="0" baseline="0">
              <a:latin typeface="Arial" pitchFamily="34" charset="0"/>
              <a:ea typeface="+mn-ea"/>
              <a:cs typeface="Arial" pitchFamily="34" charset="0"/>
            </a:rPr>
            <a:t> e o </a:t>
          </a:r>
          <a:r>
            <a:rPr lang="pt-PT" sz="800" b="1" i="0" baseline="0">
              <a:latin typeface="Arial" pitchFamily="34" charset="0"/>
              <a:ea typeface="+mn-ea"/>
              <a:cs typeface="Arial" pitchFamily="34" charset="0"/>
            </a:rPr>
            <a:t>Luxemburgo</a:t>
          </a:r>
          <a:r>
            <a:rPr lang="pt-PT" sz="800" b="0" i="0" baseline="0">
              <a:latin typeface="Arial" pitchFamily="34" charset="0"/>
              <a:ea typeface="+mn-ea"/>
              <a:cs typeface="Arial" pitchFamily="34" charset="0"/>
            </a:rPr>
            <a:t> são os países com a maior diferença, entre a taxa de desemprego das mulheres e dos homens.</a:t>
          </a:r>
        </a:p>
        <a:p>
          <a:pPr marL="0" indent="0" algn="just" rtl="0">
            <a:defRPr sz="1000"/>
          </a:pPr>
          <a:endParaRPr lang="pt-PT" sz="800" b="0" i="0" baseline="0">
            <a:latin typeface="Arial" pitchFamily="34" charset="0"/>
            <a:ea typeface="+mn-ea"/>
            <a:cs typeface="Arial" pitchFamily="34" charset="0"/>
          </a:endParaRPr>
        </a:p>
      </xdr:txBody>
    </xdr:sp>
    <xdr:clientData/>
  </xdr:twoCellAnchor>
  <xdr:oneCellAnchor>
    <xdr:from>
      <xdr:col>4</xdr:col>
      <xdr:colOff>0</xdr:colOff>
      <xdr:row>67</xdr:row>
      <xdr:rowOff>0</xdr:rowOff>
    </xdr:from>
    <xdr:ext cx="76200" cy="200025"/>
    <xdr:sp macro="" textlink="">
      <xdr:nvSpPr>
        <xdr:cNvPr id="23" name="Text Box 1025"/>
        <xdr:cNvSpPr txBox="1">
          <a:spLocks noChangeArrowheads="1"/>
        </xdr:cNvSpPr>
      </xdr:nvSpPr>
      <xdr:spPr bwMode="auto">
        <a:xfrm>
          <a:off x="1171575" y="11725275"/>
          <a:ext cx="76200" cy="200025"/>
        </a:xfrm>
        <a:prstGeom prst="rect">
          <a:avLst/>
        </a:prstGeom>
        <a:noFill/>
        <a:ln w="9525">
          <a:noFill/>
          <a:miter lim="800000"/>
          <a:headEnd/>
          <a:tailEnd/>
        </a:ln>
      </xdr:spPr>
    </xdr:sp>
    <xdr:clientData/>
  </xdr:oneCellAnchor>
  <xdr:twoCellAnchor editAs="oneCell">
    <xdr:from>
      <xdr:col>9</xdr:col>
      <xdr:colOff>114300</xdr:colOff>
      <xdr:row>5</xdr:row>
      <xdr:rowOff>142875</xdr:rowOff>
    </xdr:from>
    <xdr:to>
      <xdr:col>9</xdr:col>
      <xdr:colOff>762000</xdr:colOff>
      <xdr:row>8</xdr:row>
      <xdr:rowOff>19050</xdr:rowOff>
    </xdr:to>
    <xdr:pic>
      <xdr:nvPicPr>
        <xdr:cNvPr id="24" name="Picture 1026"/>
        <xdr:cNvPicPr>
          <a:picLocks noChangeAspect="1" noChangeArrowheads="1"/>
        </xdr:cNvPicPr>
      </xdr:nvPicPr>
      <xdr:blipFill>
        <a:blip xmlns:r="http://schemas.openxmlformats.org/officeDocument/2006/relationships" r:embed="rId1" cstate="print"/>
        <a:srcRect/>
        <a:stretch>
          <a:fillRect/>
        </a:stretch>
      </xdr:blipFill>
      <xdr:spPr bwMode="auto">
        <a:xfrm>
          <a:off x="5648325" y="838200"/>
          <a:ext cx="647700" cy="371475"/>
        </a:xfrm>
        <a:prstGeom prst="rect">
          <a:avLst/>
        </a:prstGeom>
        <a:noFill/>
      </xdr:spPr>
    </xdr:pic>
    <xdr:clientData/>
  </xdr:twoCellAnchor>
  <xdr:twoCellAnchor>
    <xdr:from>
      <xdr:col>2</xdr:col>
      <xdr:colOff>0</xdr:colOff>
      <xdr:row>38</xdr:row>
      <xdr:rowOff>142875</xdr:rowOff>
    </xdr:from>
    <xdr:to>
      <xdr:col>11</xdr:col>
      <xdr:colOff>19050</xdr:colOff>
      <xdr:row>55</xdr:row>
      <xdr:rowOff>219075</xdr:rowOff>
    </xdr:to>
    <xdr:sp macro="" textlink="">
      <xdr:nvSpPr>
        <xdr:cNvPr id="25" name="Rectangle 1027"/>
        <xdr:cNvSpPr>
          <a:spLocks noChangeArrowheads="1"/>
        </xdr:cNvSpPr>
      </xdr:nvSpPr>
      <xdr:spPr bwMode="auto">
        <a:xfrm>
          <a:off x="238125" y="6477000"/>
          <a:ext cx="6419850" cy="3581400"/>
        </a:xfrm>
        <a:prstGeom prst="rect">
          <a:avLst/>
        </a:prstGeom>
        <a:solidFill>
          <a:schemeClr val="accent5"/>
        </a:solidFill>
        <a:ln w="9525">
          <a:noFill/>
          <a:miter lim="800000"/>
          <a:headEnd/>
          <a:tailEnd/>
        </a:ln>
      </xdr:spPr>
    </xdr:sp>
    <xdr:clientData/>
  </xdr:twoCellAnchor>
  <xdr:twoCellAnchor editAs="oneCell">
    <xdr:from>
      <xdr:col>7</xdr:col>
      <xdr:colOff>0</xdr:colOff>
      <xdr:row>39</xdr:row>
      <xdr:rowOff>95250</xdr:rowOff>
    </xdr:from>
    <xdr:to>
      <xdr:col>9</xdr:col>
      <xdr:colOff>1000125</xdr:colOff>
      <xdr:row>41</xdr:row>
      <xdr:rowOff>38100</xdr:rowOff>
    </xdr:to>
    <xdr:sp macro="" textlink="">
      <xdr:nvSpPr>
        <xdr:cNvPr id="26" name="Text Box 1029"/>
        <xdr:cNvSpPr txBox="1">
          <a:spLocks noChangeArrowheads="1"/>
        </xdr:cNvSpPr>
      </xdr:nvSpPr>
      <xdr:spPr bwMode="auto">
        <a:xfrm>
          <a:off x="3400425" y="6581775"/>
          <a:ext cx="3095625" cy="381000"/>
        </a:xfrm>
        <a:prstGeom prst="rect">
          <a:avLst/>
        </a:prstGeom>
        <a:noFill/>
        <a:ln w="9525">
          <a:noFill/>
          <a:miter lim="800000"/>
          <a:headEnd/>
          <a:tailEnd/>
        </a:ln>
      </xdr:spPr>
      <xdr:txBody>
        <a:bodyPr vertOverflow="clip" wrap="square" lIns="27432" tIns="22860" rIns="27432" bIns="0" anchor="t" upright="1"/>
        <a:lstStyle/>
        <a:p>
          <a:pPr algn="ctr" rtl="0">
            <a:defRPr sz="1000"/>
          </a:pPr>
          <a:r>
            <a:rPr lang="pt-PT" sz="1000" b="1" i="0" u="none" strike="noStrike" baseline="0">
              <a:solidFill>
                <a:schemeClr val="tx2"/>
              </a:solidFill>
              <a:latin typeface="Arial"/>
              <a:cs typeface="Arial"/>
            </a:rPr>
            <a:t>Índice de taxa de desemprego </a:t>
          </a:r>
        </a:p>
        <a:p>
          <a:pPr algn="ctr" rtl="0">
            <a:defRPr sz="1000"/>
          </a:pPr>
          <a:r>
            <a:rPr lang="pt-PT" sz="1000" b="1" i="0" u="none" strike="noStrike" baseline="0">
              <a:solidFill>
                <a:schemeClr val="tx2"/>
              </a:solidFill>
              <a:latin typeface="Arial"/>
              <a:cs typeface="Arial"/>
            </a:rPr>
            <a:t> mulheres /homens</a:t>
          </a:r>
        </a:p>
      </xdr:txBody>
    </xdr:sp>
    <xdr:clientData/>
  </xdr:twoCellAnchor>
  <xdr:twoCellAnchor>
    <xdr:from>
      <xdr:col>6</xdr:col>
      <xdr:colOff>933450</xdr:colOff>
      <xdr:row>40</xdr:row>
      <xdr:rowOff>209551</xdr:rowOff>
    </xdr:from>
    <xdr:to>
      <xdr:col>13</xdr:col>
      <xdr:colOff>9524</xdr:colOff>
      <xdr:row>55</xdr:row>
      <xdr:rowOff>47626</xdr:rowOff>
    </xdr:to>
    <xdr:graphicFrame macro="">
      <xdr:nvGraphicFramePr>
        <xdr:cNvPr id="27" name="Chart 103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6</xdr:col>
      <xdr:colOff>1057275</xdr:colOff>
      <xdr:row>53</xdr:row>
      <xdr:rowOff>28575</xdr:rowOff>
    </xdr:from>
    <xdr:to>
      <xdr:col>10</xdr:col>
      <xdr:colOff>9525</xdr:colOff>
      <xdr:row>55</xdr:row>
      <xdr:rowOff>219076</xdr:rowOff>
    </xdr:to>
    <xdr:sp macro="" textlink="">
      <xdr:nvSpPr>
        <xdr:cNvPr id="28" name="Text Box 1031"/>
        <xdr:cNvSpPr txBox="1">
          <a:spLocks noChangeArrowheads="1"/>
        </xdr:cNvSpPr>
      </xdr:nvSpPr>
      <xdr:spPr bwMode="auto">
        <a:xfrm>
          <a:off x="3390900" y="9582150"/>
          <a:ext cx="3162300" cy="476251"/>
        </a:xfrm>
        <a:prstGeom prst="rect">
          <a:avLst/>
        </a:prstGeom>
        <a:noFill/>
        <a:ln w="9525">
          <a:noFill/>
          <a:miter lim="800000"/>
          <a:headEnd/>
          <a:tailEnd/>
        </a:ln>
      </xdr:spPr>
      <xdr:txBody>
        <a:bodyPr vertOverflow="clip" wrap="square" lIns="27432" tIns="18288" rIns="27432" bIns="18288" anchor="ctr" upright="1"/>
        <a:lstStyle/>
        <a:p>
          <a:pPr algn="just" rtl="0">
            <a:defRPr sz="1000"/>
          </a:pPr>
          <a:r>
            <a:rPr lang="pt-PT" sz="700" b="1" i="0" u="none" strike="noStrike" baseline="0">
              <a:solidFill>
                <a:srgbClr val="333333"/>
              </a:solidFill>
              <a:latin typeface="Arial"/>
              <a:cs typeface="Arial"/>
            </a:rPr>
            <a:t>nota</a:t>
          </a:r>
          <a:r>
            <a:rPr lang="pt-PT" sz="700" b="0" i="0" u="none" strike="noStrike" baseline="0">
              <a:solidFill>
                <a:srgbClr val="333333"/>
              </a:solidFill>
              <a:latin typeface="Arial"/>
              <a:cs typeface="Arial"/>
            </a:rPr>
            <a:t>: </a:t>
          </a:r>
          <a:r>
            <a:rPr lang="pt-PT" sz="700" b="1" i="0" u="none" strike="noStrike" baseline="0">
              <a:solidFill>
                <a:srgbClr val="333333"/>
              </a:solidFill>
              <a:latin typeface="Arial"/>
              <a:cs typeface="Arial"/>
            </a:rPr>
            <a:t>valores iguais a 1</a:t>
          </a:r>
          <a:r>
            <a:rPr lang="pt-PT" sz="700" b="0" i="0" u="none" strike="noStrike" baseline="0">
              <a:solidFill>
                <a:srgbClr val="333333"/>
              </a:solidFill>
              <a:latin typeface="Arial"/>
              <a:cs typeface="Arial"/>
            </a:rPr>
            <a:t>: taxas de desemprego iguais entre homens e mulheres; </a:t>
          </a:r>
          <a:r>
            <a:rPr lang="pt-PT" sz="700" b="1" i="0" u="none" strike="noStrike" baseline="0">
              <a:solidFill>
                <a:srgbClr val="333333"/>
              </a:solidFill>
              <a:latin typeface="Arial"/>
              <a:cs typeface="Arial"/>
            </a:rPr>
            <a:t>valores &gt; 1</a:t>
          </a:r>
          <a:r>
            <a:rPr lang="pt-PT" sz="700" b="0" i="0" u="none" strike="noStrike" baseline="0">
              <a:solidFill>
                <a:srgbClr val="333333"/>
              </a:solidFill>
              <a:latin typeface="Arial"/>
              <a:cs typeface="Arial"/>
            </a:rPr>
            <a:t>: mulheres com taxa de desemprego superior à dos homens; </a:t>
          </a:r>
          <a:r>
            <a:rPr lang="pt-PT" sz="700" b="1" i="0" u="none" strike="noStrike" baseline="0">
              <a:solidFill>
                <a:srgbClr val="333333"/>
              </a:solidFill>
              <a:latin typeface="Arial"/>
              <a:cs typeface="Arial"/>
            </a:rPr>
            <a:t>valores &lt; 1:</a:t>
          </a:r>
          <a:r>
            <a:rPr lang="pt-PT" sz="700" b="0" i="0" u="none" strike="noStrike" baseline="0">
              <a:solidFill>
                <a:srgbClr val="333333"/>
              </a:solidFill>
              <a:latin typeface="Arial"/>
              <a:cs typeface="Arial"/>
            </a:rPr>
            <a:t> mulheres menos afetadas pelo desemprego em relação aos homens. </a:t>
          </a:r>
        </a:p>
      </xdr:txBody>
    </xdr:sp>
    <xdr:clientData/>
  </xdr:twoCellAnchor>
  <xdr:twoCellAnchor>
    <xdr:from>
      <xdr:col>1</xdr:col>
      <xdr:colOff>0</xdr:colOff>
      <xdr:row>0</xdr:row>
      <xdr:rowOff>0</xdr:rowOff>
    </xdr:from>
    <xdr:to>
      <xdr:col>3</xdr:col>
      <xdr:colOff>373923</xdr:colOff>
      <xdr:row>1</xdr:row>
      <xdr:rowOff>8550</xdr:rowOff>
    </xdr:to>
    <xdr:grpSp>
      <xdr:nvGrpSpPr>
        <xdr:cNvPr id="29" name="Grupo 28"/>
        <xdr:cNvGrpSpPr/>
      </xdr:nvGrpSpPr>
      <xdr:grpSpPr>
        <a:xfrm>
          <a:off x="66675" y="0"/>
          <a:ext cx="612048" cy="180000"/>
          <a:chOff x="4797152" y="7020272"/>
          <a:chExt cx="612048" cy="180000"/>
        </a:xfrm>
      </xdr:grpSpPr>
      <xdr:sp macro="" textlink="">
        <xdr:nvSpPr>
          <xdr:cNvPr id="30" name="Rectângulo 29"/>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31" name="Rectângulo 30"/>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32" name="Rectângulo 31"/>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editAs="oneCell">
    <xdr:from>
      <xdr:col>3</xdr:col>
      <xdr:colOff>66674</xdr:colOff>
      <xdr:row>39</xdr:row>
      <xdr:rowOff>123825</xdr:rowOff>
    </xdr:from>
    <xdr:to>
      <xdr:col>6</xdr:col>
      <xdr:colOff>857250</xdr:colOff>
      <xdr:row>55</xdr:row>
      <xdr:rowOff>104774</xdr:rowOff>
    </xdr:to>
    <xdr:sp macro="" textlink="">
      <xdr:nvSpPr>
        <xdr:cNvPr id="33" name="Text Box 1028"/>
        <xdr:cNvSpPr txBox="1">
          <a:spLocks noChangeArrowheads="1"/>
        </xdr:cNvSpPr>
      </xdr:nvSpPr>
      <xdr:spPr bwMode="auto">
        <a:xfrm>
          <a:off x="371474" y="6610350"/>
          <a:ext cx="2781301" cy="3333749"/>
        </a:xfrm>
        <a:prstGeom prst="rect">
          <a:avLst/>
        </a:prstGeom>
        <a:solidFill>
          <a:srgbClr val="FFFFFF"/>
        </a:solidFill>
        <a:ln w="9525">
          <a:noFill/>
          <a:miter lim="800000"/>
          <a:headEnd/>
          <a:tailEnd/>
        </a:ln>
      </xdr:spPr>
      <xdr:txBody>
        <a:bodyPr vertOverflow="clip" wrap="square" lIns="72000" tIns="7200" rIns="72000" bIns="10800" anchor="t" upright="1"/>
        <a:lstStyle/>
        <a:p>
          <a:pPr rtl="0" fontAlgn="base"/>
          <a:endParaRPr lang="pt-PT" sz="800" b="1" i="0" baseline="0">
            <a:latin typeface="Arial" pitchFamily="34" charset="0"/>
            <a:ea typeface="+mn-ea"/>
            <a:cs typeface="Arial" pitchFamily="34" charset="0"/>
          </a:endParaRPr>
        </a:p>
        <a:p>
          <a:pPr marL="0" indent="0" algn="just" rtl="0"/>
          <a:r>
            <a:rPr lang="pt-PT" sz="800" b="1" i="0" baseline="0">
              <a:latin typeface="Arial" pitchFamily="34" charset="0"/>
              <a:ea typeface="+mn-ea"/>
              <a:cs typeface="Arial" pitchFamily="34" charset="0"/>
            </a:rPr>
            <a:t>A taxa de desemprego </a:t>
          </a:r>
          <a:r>
            <a:rPr lang="pt-PT" sz="800" b="0" i="0" baseline="0">
              <a:latin typeface="Arial" pitchFamily="34" charset="0"/>
              <a:ea typeface="+mn-ea"/>
              <a:cs typeface="Arial" pitchFamily="34" charset="0"/>
            </a:rPr>
            <a:t>na</a:t>
          </a:r>
          <a:r>
            <a:rPr lang="pt-PT" sz="800" b="1" i="0" baseline="0">
              <a:latin typeface="Arial" pitchFamily="34" charset="0"/>
              <a:ea typeface="+mn-ea"/>
              <a:cs typeface="Arial" pitchFamily="34" charset="0"/>
            </a:rPr>
            <a:t> União Europeia </a:t>
          </a:r>
          <a:r>
            <a:rPr lang="pt-PT" sz="800" b="0" i="0" baseline="0">
              <a:latin typeface="Arial" pitchFamily="34" charset="0"/>
              <a:ea typeface="+mn-ea"/>
              <a:cs typeface="Arial" pitchFamily="34" charset="0"/>
            </a:rPr>
            <a:t>e na </a:t>
          </a:r>
          <a:r>
            <a:rPr lang="pt-PT" sz="800" b="1" i="0" baseline="0">
              <a:latin typeface="Arial" pitchFamily="34" charset="0"/>
              <a:ea typeface="+mn-ea"/>
              <a:cs typeface="Arial" pitchFamily="34" charset="0"/>
            </a:rPr>
            <a:t>Zona Euro  </a:t>
          </a:r>
          <a:r>
            <a:rPr lang="pt-PT" sz="800" b="0" i="0" baseline="0">
              <a:latin typeface="Arial" pitchFamily="34" charset="0"/>
              <a:ea typeface="+mn-ea"/>
              <a:cs typeface="Arial" pitchFamily="34" charset="0"/>
            </a:rPr>
            <a:t>manteve-se  nos 10,9% e 12,1 %, respectivamente. </a:t>
          </a:r>
        </a:p>
        <a:p>
          <a:pPr marL="0" indent="0" algn="just" rtl="0"/>
          <a:endParaRPr lang="pt-PT" sz="800" b="0" i="0" baseline="0">
            <a:latin typeface="Arial" pitchFamily="34" charset="0"/>
            <a:ea typeface="+mn-ea"/>
            <a:cs typeface="Arial" pitchFamily="34" charset="0"/>
          </a:endParaRPr>
        </a:p>
        <a:p>
          <a:pPr marL="0" indent="0" algn="just" rtl="0"/>
          <a:r>
            <a:rPr lang="pt-PT" sz="800" b="0" i="0" baseline="0">
              <a:latin typeface="Arial" pitchFamily="34" charset="0"/>
              <a:ea typeface="+mn-ea"/>
              <a:cs typeface="Arial" pitchFamily="34" charset="0"/>
            </a:rPr>
            <a:t>Em termos homólogos aumentou 0,4 p.p. e 0,6 p.p. respetivamente, segundo os dados publicados pelo EUROSTAT relativos ao mês de  julho.</a:t>
          </a:r>
        </a:p>
        <a:p>
          <a:pPr marL="0" indent="0" algn="just" rtl="0" fontAlgn="base"/>
          <a:endParaRPr lang="pt-PT" sz="800" b="0" i="0" baseline="0">
            <a:latin typeface="Arial" pitchFamily="34" charset="0"/>
            <a:ea typeface="+mn-ea"/>
            <a:cs typeface="Arial" pitchFamily="34" charset="0"/>
          </a:endParaRPr>
        </a:p>
        <a:p>
          <a:pPr marL="0" indent="0" algn="just" rtl="0"/>
          <a:r>
            <a:rPr lang="pt-PT" sz="800" b="0" i="0" baseline="0">
              <a:latin typeface="Arial" pitchFamily="34" charset="0"/>
              <a:ea typeface="+mn-ea"/>
              <a:cs typeface="Arial" pitchFamily="34" charset="0"/>
            </a:rPr>
            <a:t>Em </a:t>
          </a:r>
          <a:r>
            <a:rPr lang="pt-PT" sz="800" b="1" i="0" baseline="0">
              <a:latin typeface="Arial" pitchFamily="34" charset="0"/>
              <a:ea typeface="+mn-ea"/>
              <a:cs typeface="Arial" pitchFamily="34" charset="0"/>
            </a:rPr>
            <a:t>Portugal </a:t>
          </a:r>
          <a:r>
            <a:rPr lang="pt-PT" sz="800" b="0" i="0" baseline="0">
              <a:latin typeface="Arial" pitchFamily="34" charset="0"/>
              <a:ea typeface="+mn-ea"/>
              <a:cs typeface="Arial" pitchFamily="34" charset="0"/>
            </a:rPr>
            <a:t>a taxa de desemprego diminuiu para 16,5 % relativamente  ao mês anterior (16,7 %).</a:t>
          </a:r>
        </a:p>
        <a:p>
          <a:pPr marL="0" indent="0" algn="just" rtl="0" fontAlgn="base"/>
          <a:endParaRPr lang="pt-PT" sz="800" b="0" i="0" baseline="0">
            <a:latin typeface="Arial" pitchFamily="34" charset="0"/>
            <a:ea typeface="+mn-ea"/>
            <a:cs typeface="Arial" pitchFamily="34" charset="0"/>
          </a:endParaRPr>
        </a:p>
        <a:p>
          <a:pPr marL="0" indent="0" algn="just" rtl="0"/>
          <a:r>
            <a:rPr lang="pt-PT" sz="800" b="1" i="0" baseline="0">
              <a:latin typeface="Arial" pitchFamily="34" charset="0"/>
              <a:ea typeface="+mn-ea"/>
              <a:cs typeface="Arial" pitchFamily="34" charset="0"/>
            </a:rPr>
            <a:t>Áustria</a:t>
          </a:r>
          <a:r>
            <a:rPr lang="pt-PT" sz="800" b="0" i="0" baseline="0">
              <a:latin typeface="Arial" pitchFamily="34" charset="0"/>
              <a:ea typeface="+mn-ea"/>
              <a:cs typeface="Arial" pitchFamily="34" charset="0"/>
            </a:rPr>
            <a:t>  (4,8 %),  </a:t>
          </a:r>
          <a:r>
            <a:rPr lang="pt-PT" sz="800" b="1" i="0" baseline="0">
              <a:latin typeface="Arial" pitchFamily="34" charset="0"/>
              <a:ea typeface="+mn-ea"/>
              <a:cs typeface="Arial" pitchFamily="34" charset="0"/>
            </a:rPr>
            <a:t>Alemanha</a:t>
          </a:r>
          <a:r>
            <a:rPr lang="pt-PT" sz="800" b="0" i="0" baseline="0">
              <a:latin typeface="Arial" pitchFamily="34" charset="0"/>
              <a:ea typeface="+mn-ea"/>
              <a:cs typeface="Arial" pitchFamily="34" charset="0"/>
            </a:rPr>
            <a:t> (5,3 %),  </a:t>
          </a:r>
          <a:r>
            <a:rPr lang="pt-PT" sz="800" b="1" i="0" baseline="0">
              <a:latin typeface="Arial" pitchFamily="34" charset="0"/>
              <a:ea typeface="+mn-ea"/>
              <a:cs typeface="Arial" pitchFamily="34" charset="0"/>
            </a:rPr>
            <a:t>Luxemburgo </a:t>
          </a:r>
          <a:r>
            <a:rPr lang="pt-PT" sz="800" b="0" i="0" baseline="0">
              <a:latin typeface="Arial" pitchFamily="34" charset="0"/>
              <a:ea typeface="+mn-ea"/>
              <a:cs typeface="Arial" pitchFamily="34" charset="0"/>
            </a:rPr>
            <a:t>(5,7 %)  apresentam as taxas de desemprego mais baixas;  a </a:t>
          </a:r>
          <a:r>
            <a:rPr lang="pt-PT" sz="800" b="1" i="0" baseline="0">
              <a:latin typeface="Arial" pitchFamily="34" charset="0"/>
              <a:ea typeface="+mn-ea"/>
              <a:cs typeface="Arial" pitchFamily="34" charset="0"/>
            </a:rPr>
            <a:t>Grécia </a:t>
          </a:r>
          <a:r>
            <a:rPr lang="pt-PT" sz="800" b="0" i="0" baseline="0">
              <a:latin typeface="Arial" pitchFamily="34" charset="0"/>
              <a:ea typeface="+mn-ea"/>
              <a:cs typeface="Arial" pitchFamily="34" charset="0"/>
            </a:rPr>
            <a:t>(27,6 %) e a </a:t>
          </a:r>
          <a:r>
            <a:rPr lang="pt-PT" sz="800" b="1" i="0" baseline="0">
              <a:latin typeface="Arial" pitchFamily="34" charset="0"/>
              <a:ea typeface="+mn-ea"/>
              <a:cs typeface="Arial" pitchFamily="34" charset="0"/>
            </a:rPr>
            <a:t>Espanha</a:t>
          </a:r>
          <a:r>
            <a:rPr lang="pt-PT" sz="800" b="0" i="0" baseline="0">
              <a:latin typeface="Arial" pitchFamily="34" charset="0"/>
              <a:ea typeface="+mn-ea"/>
              <a:cs typeface="Arial" pitchFamily="34" charset="0"/>
            </a:rPr>
            <a:t>  (26,3 %) são os estados membros com valores  mais elevados. </a:t>
          </a:r>
        </a:p>
        <a:p>
          <a:pPr marL="0" indent="0" algn="just" rtl="0" fontAlgn="base"/>
          <a:endParaRPr lang="pt-PT" sz="800" b="0" i="0" baseline="0">
            <a:latin typeface="Arial" pitchFamily="34" charset="0"/>
            <a:ea typeface="+mn-ea"/>
            <a:cs typeface="Arial" pitchFamily="34" charset="0"/>
          </a:endParaRPr>
        </a:p>
        <a:p>
          <a:pPr marL="0" indent="0" algn="just" rtl="0"/>
          <a:r>
            <a:rPr lang="pt-PT" sz="800" b="0" i="0" baseline="0">
              <a:latin typeface="Arial" pitchFamily="34" charset="0"/>
              <a:ea typeface="+mn-ea"/>
              <a:cs typeface="Arial" pitchFamily="34" charset="0"/>
            </a:rPr>
            <a:t>A taxa de desemprego para o grupo etário &lt;25 anos apresenta o valor mais elevado na </a:t>
          </a:r>
          <a:r>
            <a:rPr lang="pt-PT" sz="800" b="1" i="0" baseline="0">
              <a:latin typeface="Arial" pitchFamily="34" charset="0"/>
              <a:ea typeface="+mn-ea"/>
              <a:cs typeface="Arial" pitchFamily="34" charset="0"/>
            </a:rPr>
            <a:t>Grécia</a:t>
          </a:r>
          <a:r>
            <a:rPr lang="pt-PT" sz="800" b="0" i="0" baseline="0">
              <a:latin typeface="Arial" pitchFamily="34" charset="0"/>
              <a:ea typeface="+mn-ea"/>
              <a:cs typeface="Arial" pitchFamily="34" charset="0"/>
            </a:rPr>
            <a:t> (62,9 %), registando o valor mais baixo na </a:t>
          </a:r>
          <a:r>
            <a:rPr lang="pt-PT" sz="800" b="1" i="0" baseline="0">
              <a:latin typeface="Arial" pitchFamily="34" charset="0"/>
              <a:ea typeface="+mn-ea"/>
              <a:cs typeface="Arial" pitchFamily="34" charset="0"/>
            </a:rPr>
            <a:t>Alemanha </a:t>
          </a:r>
          <a:r>
            <a:rPr lang="pt-PT" sz="800" b="0" i="0" baseline="0">
              <a:latin typeface="Arial" pitchFamily="34" charset="0"/>
              <a:ea typeface="+mn-ea"/>
              <a:cs typeface="Arial" pitchFamily="34" charset="0"/>
            </a:rPr>
            <a:t>(7,7 %). Em </a:t>
          </a:r>
          <a:r>
            <a:rPr lang="pt-PT" sz="800" b="1" i="0" baseline="0">
              <a:latin typeface="Arial" pitchFamily="34" charset="0"/>
              <a:ea typeface="+mn-ea"/>
              <a:cs typeface="Arial" pitchFamily="34" charset="0"/>
            </a:rPr>
            <a:t>Portugal  </a:t>
          </a:r>
          <a:r>
            <a:rPr lang="pt-PT" sz="800" b="0" i="0" baseline="0">
              <a:latin typeface="Arial" pitchFamily="34" charset="0"/>
              <a:ea typeface="+mn-ea"/>
              <a:cs typeface="Arial" pitchFamily="34" charset="0"/>
            </a:rPr>
            <a:t>regista o valor de  (37,4 %).</a:t>
          </a:r>
        </a:p>
        <a:p>
          <a:pPr marL="0" indent="0" algn="just" rtl="0" fontAlgn="base"/>
          <a:endParaRPr lang="pt-PT" sz="800" b="0" i="0" baseline="0">
            <a:latin typeface="Arial" pitchFamily="34" charset="0"/>
            <a:ea typeface="+mn-ea"/>
            <a:cs typeface="Arial" pitchFamily="34" charset="0"/>
          </a:endParaRPr>
        </a:p>
        <a:p>
          <a:pPr marL="0" indent="0" algn="just" rtl="0"/>
          <a:r>
            <a:rPr lang="pt-PT" sz="800" b="0" i="0" baseline="0">
              <a:latin typeface="Arial" pitchFamily="34" charset="0"/>
              <a:ea typeface="+mn-ea"/>
              <a:cs typeface="Arial" pitchFamily="34" charset="0"/>
            </a:rPr>
            <a:t>Fazendo uma </a:t>
          </a:r>
          <a:r>
            <a:rPr lang="pt-PT" sz="800" b="1" i="0" baseline="0">
              <a:latin typeface="Arial" pitchFamily="34" charset="0"/>
              <a:ea typeface="+mn-ea"/>
              <a:cs typeface="Arial" pitchFamily="34" charset="0"/>
            </a:rPr>
            <a:t>análise por sexo </a:t>
          </a:r>
          <a:r>
            <a:rPr lang="pt-PT" sz="800" b="0" i="0" baseline="0">
              <a:latin typeface="Arial" pitchFamily="34" charset="0"/>
              <a:ea typeface="+mn-ea"/>
              <a:cs typeface="Arial" pitchFamily="34" charset="0"/>
            </a:rPr>
            <a:t>verifica-se que a, </a:t>
          </a:r>
          <a:r>
            <a:rPr lang="pt-PT" sz="800" b="1" i="0" baseline="0">
              <a:latin typeface="Arial" pitchFamily="34" charset="0"/>
              <a:ea typeface="+mn-ea"/>
              <a:cs typeface="Arial" pitchFamily="34" charset="0"/>
            </a:rPr>
            <a:t>República Checa</a:t>
          </a:r>
          <a:r>
            <a:rPr lang="pt-PT" sz="800" b="0" i="0" baseline="0">
              <a:latin typeface="Arial" pitchFamily="34" charset="0"/>
              <a:ea typeface="+mn-ea"/>
              <a:cs typeface="Arial" pitchFamily="34" charset="0"/>
            </a:rPr>
            <a:t> e o </a:t>
          </a:r>
          <a:r>
            <a:rPr lang="pt-PT" sz="800" b="1" i="0" baseline="0">
              <a:latin typeface="Arial" pitchFamily="34" charset="0"/>
              <a:ea typeface="+mn-ea"/>
              <a:cs typeface="Arial" pitchFamily="34" charset="0"/>
            </a:rPr>
            <a:t>Luxemburgo</a:t>
          </a:r>
          <a:r>
            <a:rPr lang="pt-PT" sz="800" b="0" i="0" baseline="0">
              <a:latin typeface="Arial" pitchFamily="34" charset="0"/>
              <a:ea typeface="+mn-ea"/>
              <a:cs typeface="Arial" pitchFamily="34" charset="0"/>
            </a:rPr>
            <a:t> são os países com a maior diferença, entre a taxa de desemprego das mulheres e dos homens.</a:t>
          </a:r>
        </a:p>
        <a:p>
          <a:pPr marL="0" indent="0" algn="just" rtl="0">
            <a:defRPr sz="1000"/>
          </a:pPr>
          <a:endParaRPr lang="pt-PT" sz="800" b="0" i="0" baseline="0">
            <a:latin typeface="Arial" pitchFamily="34" charset="0"/>
            <a:ea typeface="+mn-ea"/>
            <a:cs typeface="Arial" pitchFamily="34" charset="0"/>
          </a:endParaRPr>
        </a:p>
      </xdr:txBody>
    </xdr:sp>
    <xdr:clientData/>
  </xdr:twoCellAnchor>
</xdr:wsDr>
</file>

<file path=xl/drawings/drawing39.xml><?xml version="1.0" encoding="utf-8"?>
<xdr:wsDr xmlns:xdr="http://schemas.openxmlformats.org/drawingml/2006/spreadsheetDrawing" xmlns:a="http://schemas.openxmlformats.org/drawingml/2006/main">
  <xdr:twoCellAnchor>
    <xdr:from>
      <xdr:col>1</xdr:col>
      <xdr:colOff>47625</xdr:colOff>
      <xdr:row>1</xdr:row>
      <xdr:rowOff>47625</xdr:rowOff>
    </xdr:from>
    <xdr:to>
      <xdr:col>15</xdr:col>
      <xdr:colOff>57150</xdr:colOff>
      <xdr:row>69</xdr:row>
      <xdr:rowOff>95250</xdr:rowOff>
    </xdr:to>
    <xdr:sp macro="" textlink="">
      <xdr:nvSpPr>
        <xdr:cNvPr id="1464377" name="Text Box 1"/>
        <xdr:cNvSpPr txBox="1">
          <a:spLocks noChangeArrowheads="1"/>
        </xdr:cNvSpPr>
      </xdr:nvSpPr>
      <xdr:spPr bwMode="auto">
        <a:xfrm>
          <a:off x="114300" y="219075"/>
          <a:ext cx="3228975" cy="10125075"/>
        </a:xfrm>
        <a:prstGeom prst="rect">
          <a:avLst/>
        </a:prstGeom>
        <a:noFill/>
        <a:ln w="9525">
          <a:noFill/>
          <a:miter lim="800000"/>
          <a:headEnd/>
          <a:tailEnd/>
        </a:ln>
      </xdr:spPr>
      <xdr:txBody>
        <a:bodyPr vertOverflow="clip" wrap="square" lIns="27432" tIns="22860" rIns="27432" bIns="0" anchor="t" upright="1"/>
        <a:lstStyle/>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Acidente de trabalho:</a:t>
          </a:r>
          <a:r>
            <a:rPr lang="pt-PT" sz="800" b="0" i="0" u="none" strike="noStrike" baseline="0">
              <a:solidFill>
                <a:srgbClr val="000000"/>
              </a:solidFill>
              <a:latin typeface="Arial"/>
              <a:cs typeface="Arial"/>
            </a:rPr>
            <a:t> é uma ocorrência imprevista, durante o tempo de trabalho, que provoca dano físico ou mental. A expressão “durante o tempo de trabalho” é entendida como “no decorrer da atividade profissional ou durante o período em serviço”.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Acidente de trabalho mortal: </a:t>
          </a:r>
          <a:r>
            <a:rPr lang="pt-PT" sz="800" b="0" i="0" u="none" strike="noStrike" baseline="0">
              <a:solidFill>
                <a:srgbClr val="000000"/>
              </a:solidFill>
              <a:latin typeface="Arial"/>
              <a:cs typeface="Arial"/>
            </a:rPr>
            <a:t>um acidente de que resulte a morte da vítima num período de um ano (após o dia) da sua ocorrência.</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Beneficiários do rendimento social de inserção (RSI): </a:t>
          </a:r>
          <a:r>
            <a:rPr lang="pt-PT" sz="800" b="0" i="0" u="none" strike="noStrike" baseline="0">
              <a:solidFill>
                <a:srgbClr val="000000"/>
              </a:solidFill>
              <a:latin typeface="Arial"/>
              <a:cs typeface="Arial"/>
            </a:rPr>
            <a:t>membros do agregado familiar do titular do RSI, incluindo o próprio titular.</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Colocações:</a:t>
          </a:r>
          <a:r>
            <a:rPr lang="pt-PT" sz="800" b="0" i="0" u="none" strike="noStrike" baseline="0">
              <a:solidFill>
                <a:srgbClr val="000000"/>
              </a:solidFill>
              <a:latin typeface="Arial"/>
              <a:cs typeface="Arial"/>
            </a:rPr>
            <a:t> ofertas de emprego satisfeitas, com candidatos apresentados pelos Centros de emprego.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Desempregados:</a:t>
          </a:r>
          <a:r>
            <a:rPr lang="pt-PT" sz="800" b="0" i="0" u="none" strike="noStrike" baseline="0">
              <a:solidFill>
                <a:srgbClr val="000000"/>
              </a:solidFill>
              <a:latin typeface="Arial"/>
              <a:cs typeface="Arial"/>
            </a:rPr>
            <a:t> Indivíduo, com idade compreendida entre os  15 e os 74 anos que, no período de referência, se encontrava simultaneamente nas situações seguintes: a) não tinha trabalho remunerado nem qualquer outro; b) estava disponível para trabalhar num trabalho remunerado ou não; c) tinha procurado um trabalho, isto é, tinha feito diligências no período especificado (período de referência ou nas três semanas anteriores) para encontrar um emprego remunerado ou não. Consideram-se como diligências: a) contacto com um centro de emprego público ou agências privadas de colocações; b) contacto com empregadores; c) contactos pessoais ou com associações sindicais; d) colocação, resposta ou análise de anúncios; e) realização de provas ou entrevistas para seleção; f) procura de terrenos, imóveis ou equipamentos; g) solicitação de licenças ou recursos financeiros para a criação de empresa própria. O critério de disponibilidade para aceitar um emprego é fundamentado no seguinte: a) no desejo de trabalhar; b) na vontade de ter atualmente um emprego remunerado ou uma atividade por conta própria caso consiga obter os recursos necessários; c) na possibilidade de começar a trabalhar no período de referência ou pelo menos nas duas semanas seguintes. Inclui o indivíduo que, embora tendo um emprego, só vai começar a trabalhar em data posterior à do período de referência (nos próximos três meses).</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Desemprego de longa duração:</a:t>
          </a:r>
          <a:r>
            <a:rPr lang="pt-PT" sz="800" b="0" i="0" u="none" strike="noStrike" baseline="0">
              <a:solidFill>
                <a:srgbClr val="000000"/>
              </a:solidFill>
              <a:latin typeface="Arial"/>
              <a:cs typeface="Arial"/>
            </a:rPr>
            <a:t> pessoas em situação de desemprego há 12 meses ou mais.</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Despedimento coletivo:</a:t>
          </a:r>
          <a:r>
            <a:rPr lang="pt-PT" sz="800" b="0" i="0" u="none" strike="noStrike" baseline="0">
              <a:solidFill>
                <a:srgbClr val="000000"/>
              </a:solidFill>
              <a:latin typeface="Arial"/>
              <a:cs typeface="Arial"/>
            </a:rPr>
            <a:t> cessação de contratos de trabalho promovida pelo empregador e operada simultânea ou sucessivamente no período de três meses, abrangendo, pelo menos, dois ou cinco trabalhadores, conforme se trate, respetivamente, de empresa que empregue até 50 ou mais de 50 trabalhadores, sempre que aquela ocorrência se fundamente em encerramento de uma ou várias secções ou estrutura equivalente ou redução de pessoal determinada por motivos de mercado, estruturais ou tecnológicos (n.º 1 do artigo 397º do Código do Trabalho). </a:t>
          </a:r>
        </a:p>
        <a:p>
          <a:pPr algn="just" rtl="0">
            <a:defRPr sz="1000"/>
          </a:pPr>
          <a:r>
            <a:rPr lang="pt-PT" sz="800" b="0" i="0" u="none" strike="noStrike" baseline="0">
              <a:solidFill>
                <a:srgbClr val="000000"/>
              </a:solidFill>
              <a:latin typeface="Arial"/>
              <a:cs typeface="Arial"/>
            </a:rPr>
            <a:t>O procedimento de despedimento coletivo inicia-se com a comunicação do empregador da intenção de proceder ao despedimento, acompanhada, nomeadamente, da indicação do número de trabalhadores a despedir. </a:t>
          </a:r>
        </a:p>
        <a:p>
          <a:pPr algn="just" rtl="0">
            <a:defRPr sz="1000"/>
          </a:pPr>
          <a:r>
            <a:rPr lang="pt-PT" sz="800" b="0" i="0" u="none" strike="noStrike" baseline="0">
              <a:solidFill>
                <a:srgbClr val="000000"/>
              </a:solidFill>
              <a:latin typeface="Arial"/>
              <a:cs typeface="Arial"/>
            </a:rPr>
            <a:t>Segue-se uma fase de negociações com os representantes dos trabalhadores, com vista a um acordo sobre a dimensão e efeitos das medidas a aplicar e, bem assim, outras medidas que reduzam o número de trabalhadores a despedir. Uma alternativa que frequentemente evita ou diminui o número de trabalhadores despedidos é a revogação (por acordo com os próprios trabalhadores) dos contratos de trabalho. </a:t>
          </a:r>
        </a:p>
        <a:p>
          <a:pPr algn="just" rtl="0">
            <a:defRPr sz="1000"/>
          </a:pPr>
          <a:r>
            <a:rPr lang="pt-PT" sz="800" b="0" i="0" u="none" strike="noStrike" baseline="0">
              <a:solidFill>
                <a:srgbClr val="000000"/>
              </a:solidFill>
              <a:latin typeface="Arial"/>
              <a:cs typeface="Arial"/>
            </a:rPr>
            <a:t>No final, o total de trabalhadores despedidos ou a quem se apliquem outras medidas pode não coincidir com o número inicial de trabalhadores a despedir.</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Empresa:</a:t>
          </a:r>
          <a:r>
            <a:rPr lang="pt-PT" sz="800" b="0" i="0" u="none" strike="noStrike" baseline="0">
              <a:solidFill>
                <a:srgbClr val="000000"/>
              </a:solidFill>
              <a:latin typeface="Arial"/>
              <a:cs typeface="Arial"/>
            </a:rPr>
            <a:t> Entidade económica que desenvolve uma determinada atividade, sendo constituída por uma sede social e estabelecimentos com localizações diversas.</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Estabelecimento:</a:t>
          </a:r>
          <a:r>
            <a:rPr lang="pt-PT" sz="800" b="0" i="0" u="none" strike="noStrike" baseline="0">
              <a:solidFill>
                <a:srgbClr val="000000"/>
              </a:solidFill>
              <a:latin typeface="Arial"/>
              <a:cs typeface="Arial"/>
            </a:rPr>
            <a:t> unidade local que, sob um único regime de propriedade ou de controlo, produz exclusiva ou principalmente um grupo homogéneo de bens ou serviços, num único local.</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Família ou agregado familiar de RSI:</a:t>
          </a:r>
          <a:r>
            <a:rPr lang="pt-PT" sz="800" b="0" i="0" u="none" strike="noStrike" baseline="0">
              <a:solidFill>
                <a:srgbClr val="000000"/>
              </a:solidFill>
              <a:latin typeface="Arial"/>
              <a:cs typeface="Arial"/>
            </a:rPr>
            <a:t> conjunto de pessoas que vivem em economia comum, especificando o cônjuge ou pessoa que viva com  </a:t>
          </a:r>
        </a:p>
      </xdr:txBody>
    </xdr:sp>
    <xdr:clientData/>
  </xdr:twoCellAnchor>
  <xdr:twoCellAnchor>
    <xdr:from>
      <xdr:col>15</xdr:col>
      <xdr:colOff>133350</xdr:colOff>
      <xdr:row>1</xdr:row>
      <xdr:rowOff>47626</xdr:rowOff>
    </xdr:from>
    <xdr:to>
      <xdr:col>31</xdr:col>
      <xdr:colOff>9525</xdr:colOff>
      <xdr:row>67</xdr:row>
      <xdr:rowOff>142876</xdr:rowOff>
    </xdr:to>
    <xdr:sp macro="" textlink="">
      <xdr:nvSpPr>
        <xdr:cNvPr id="1464384" name="Text Box 2"/>
        <xdr:cNvSpPr txBox="1">
          <a:spLocks noChangeArrowheads="1"/>
        </xdr:cNvSpPr>
      </xdr:nvSpPr>
      <xdr:spPr bwMode="auto">
        <a:xfrm>
          <a:off x="3419475" y="219076"/>
          <a:ext cx="3257550" cy="9906000"/>
        </a:xfrm>
        <a:prstGeom prst="rect">
          <a:avLst/>
        </a:prstGeom>
        <a:noFill/>
        <a:ln w="9525">
          <a:noFill/>
          <a:miter lim="800000"/>
          <a:headEnd/>
          <a:tailEnd/>
        </a:ln>
      </xdr:spPr>
      <xdr:txBody>
        <a:bodyPr vertOverflow="clip" wrap="square" lIns="27432" tIns="22860" rIns="27432" bIns="0" anchor="t" upright="1"/>
        <a:lstStyle/>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r>
            <a:rPr lang="pt-PT" sz="800" b="0" i="0" u="none" strike="noStrike" baseline="0">
              <a:solidFill>
                <a:srgbClr val="000000"/>
              </a:solidFill>
              <a:latin typeface="Arial"/>
              <a:cs typeface="Arial"/>
            </a:rPr>
            <a:t>o titular em união de facto há mais de um ano, e em geral todos os menores titular em união de facto há mais de um ano, e em geral todos os menores a cargo, quer tenham ou não laços de parentesco com o titular. Poderão ainda ser considerados outros adultos que se encontrem na exclusiva dependência económica do agregado, caso sejam estudantes ou estejam dispensados de disponibilidade ativa para a inserção profissional ou quando o agregado não tenha, incluindo a pessoa em causa, direito à prestação.</a:t>
          </a:r>
        </a:p>
        <a:p>
          <a:pPr algn="just" rtl="0">
            <a:defRPr sz="1000"/>
          </a:pPr>
          <a:endParaRPr lang="pt-PT" sz="800" b="0" i="0" u="none" strike="noStrike" baseline="0">
            <a:solidFill>
              <a:srgbClr val="000000"/>
            </a:solidFill>
            <a:latin typeface="Arial"/>
            <a:cs typeface="Arial"/>
          </a:endParaRPr>
        </a:p>
        <a:p>
          <a:pPr algn="just"/>
          <a:r>
            <a:rPr lang="pt-PT" sz="800" b="1" i="0" u="none" strike="noStrike" baseline="0">
              <a:solidFill>
                <a:srgbClr val="000000"/>
              </a:solidFill>
              <a:latin typeface="Arial"/>
              <a:cs typeface="Arial"/>
            </a:rPr>
            <a:t>Instrumento de regulamentação coletiva de trabalho (IRCT):</a:t>
          </a:r>
          <a:r>
            <a:rPr lang="pt-PT" sz="800" b="0" i="0" u="none" strike="noStrike" baseline="0">
              <a:solidFill>
                <a:srgbClr val="000000"/>
              </a:solidFill>
              <a:latin typeface="Arial"/>
              <a:cs typeface="Arial"/>
            </a:rPr>
            <a:t> </a:t>
          </a:r>
        </a:p>
        <a:p>
          <a:pPr algn="just">
            <a:spcAft>
              <a:spcPts val="200"/>
            </a:spcAft>
          </a:pPr>
          <a:r>
            <a:rPr lang="pt-PT" sz="800" baseline="0" smtClean="0">
              <a:latin typeface="Arial" pitchFamily="34" charset="0"/>
              <a:ea typeface="+mn-ea"/>
              <a:cs typeface="Arial" pitchFamily="34" charset="0"/>
            </a:rPr>
            <a:t>Os instrumentos de regulamentação coletiva de trabalho podem ser negociais ou não negociais.</a:t>
          </a:r>
        </a:p>
        <a:p>
          <a:pPr algn="just">
            <a:spcAft>
              <a:spcPts val="200"/>
            </a:spcAft>
          </a:pPr>
          <a:r>
            <a:rPr lang="pt-PT" sz="800" baseline="0" smtClean="0">
              <a:latin typeface="Arial" pitchFamily="34" charset="0"/>
              <a:ea typeface="+mn-ea"/>
              <a:cs typeface="Arial" pitchFamily="34" charset="0"/>
            </a:rPr>
            <a:t>Os instrumentos de regulamentação coletiva de trabalho </a:t>
          </a:r>
          <a:r>
            <a:rPr lang="pt-PT" sz="800" b="1" baseline="0" smtClean="0">
              <a:latin typeface="Arial" pitchFamily="34" charset="0"/>
              <a:ea typeface="+mn-ea"/>
              <a:cs typeface="Arial" pitchFamily="34" charset="0"/>
            </a:rPr>
            <a:t>negociais</a:t>
          </a:r>
          <a:r>
            <a:rPr lang="pt-PT" sz="800" baseline="0" smtClean="0">
              <a:latin typeface="Arial" pitchFamily="34" charset="0"/>
              <a:ea typeface="+mn-ea"/>
              <a:cs typeface="Arial" pitchFamily="34" charset="0"/>
            </a:rPr>
            <a:t> são a convenção coletiva, o acordo de adesão e a decisão arbitral em processo de arbitragem voluntária.</a:t>
          </a:r>
        </a:p>
        <a:p>
          <a:pPr algn="just"/>
          <a:r>
            <a:rPr lang="pt-PT" sz="800" baseline="0" smtClean="0">
              <a:latin typeface="Arial" pitchFamily="34" charset="0"/>
              <a:ea typeface="+mn-ea"/>
              <a:cs typeface="Arial" pitchFamily="34" charset="0"/>
            </a:rPr>
            <a:t>As </a:t>
          </a:r>
          <a:r>
            <a:rPr lang="pt-PT" sz="800" b="1" baseline="0" smtClean="0">
              <a:latin typeface="Arial" pitchFamily="34" charset="0"/>
              <a:ea typeface="+mn-ea"/>
              <a:cs typeface="Arial" pitchFamily="34" charset="0"/>
            </a:rPr>
            <a:t>convenções coletivas </a:t>
          </a:r>
          <a:r>
            <a:rPr lang="pt-PT" sz="800" baseline="0" smtClean="0">
              <a:latin typeface="Arial" pitchFamily="34" charset="0"/>
              <a:ea typeface="+mn-ea"/>
              <a:cs typeface="Arial" pitchFamily="34" charset="0"/>
            </a:rPr>
            <a:t>podem ser:</a:t>
          </a:r>
        </a:p>
        <a:p>
          <a:pPr marL="0" marR="0" indent="0" algn="just" defTabSz="914400" eaLnBrk="1" fontAlgn="auto" latinLnBrk="0" hangingPunct="1">
            <a:lnSpc>
              <a:spcPct val="100000"/>
            </a:lnSpc>
            <a:spcBef>
              <a:spcPts val="0"/>
            </a:spcBef>
            <a:spcAft>
              <a:spcPts val="0"/>
            </a:spcAft>
            <a:buClrTx/>
            <a:buSzTx/>
            <a:buFontTx/>
            <a:buNone/>
            <a:tabLst/>
            <a:defRPr/>
          </a:pPr>
          <a:r>
            <a:rPr lang="pt-PT" sz="800" b="0" i="1" baseline="0" smtClean="0">
              <a:latin typeface="Arial" pitchFamily="34" charset="0"/>
              <a:ea typeface="+mn-ea"/>
              <a:cs typeface="Arial" pitchFamily="34" charset="0"/>
            </a:rPr>
            <a:t>     - </a:t>
          </a:r>
          <a:r>
            <a:rPr lang="pt-PT" sz="800" b="1" baseline="0" smtClean="0">
              <a:latin typeface="Arial" pitchFamily="34" charset="0"/>
              <a:ea typeface="+mn-ea"/>
              <a:cs typeface="Arial" pitchFamily="34" charset="0"/>
            </a:rPr>
            <a:t>Contrato coletivo de trabalho </a:t>
          </a:r>
          <a:r>
            <a:rPr lang="pt-PT" sz="800" b="0" baseline="0" smtClean="0">
              <a:latin typeface="Arial" pitchFamily="34" charset="0"/>
              <a:ea typeface="+mn-ea"/>
              <a:cs typeface="Arial" pitchFamily="34" charset="0"/>
            </a:rPr>
            <a:t>(CCT) - convenção coletiva celebrada entre uma ou mais associações patronais e uma ou mais associações sindicais; 	</a:t>
          </a:r>
        </a:p>
        <a:p>
          <a:pPr algn="just"/>
          <a:r>
            <a:rPr lang="pt-PT" sz="800" b="0" baseline="0" smtClean="0">
              <a:latin typeface="Arial" pitchFamily="34" charset="0"/>
              <a:ea typeface="+mn-ea"/>
              <a:cs typeface="Arial" pitchFamily="34" charset="0"/>
            </a:rPr>
            <a:t>     -</a:t>
          </a:r>
          <a:r>
            <a:rPr lang="pt-PT" sz="800" b="1" baseline="0" smtClean="0">
              <a:latin typeface="Arial" pitchFamily="34" charset="0"/>
              <a:ea typeface="+mn-ea"/>
              <a:cs typeface="Arial" pitchFamily="34" charset="0"/>
            </a:rPr>
            <a:t> Acordo coletivo de trabalho </a:t>
          </a:r>
          <a:r>
            <a:rPr lang="pt-PT" sz="800" b="0" baseline="0" smtClean="0">
              <a:latin typeface="Arial" pitchFamily="34" charset="0"/>
              <a:ea typeface="+mn-ea"/>
              <a:cs typeface="Arial" pitchFamily="34" charset="0"/>
            </a:rPr>
            <a:t>(ACT) - convenção coletiva celebrada entre vários empregadores e uma ou mais associações sindicais; </a:t>
          </a:r>
        </a:p>
        <a:p>
          <a:pPr algn="just">
            <a:spcAft>
              <a:spcPts val="200"/>
            </a:spcAft>
          </a:pPr>
          <a:r>
            <a:rPr lang="pt-PT" sz="800" b="1" baseline="0">
              <a:latin typeface="Arial" pitchFamily="34" charset="0"/>
              <a:ea typeface="+mn-ea"/>
              <a:cs typeface="Arial" pitchFamily="34" charset="0"/>
            </a:rPr>
            <a:t>     </a:t>
          </a:r>
          <a:r>
            <a:rPr lang="pt-PT" sz="800" b="1">
              <a:latin typeface="Arial" pitchFamily="34" charset="0"/>
              <a:ea typeface="+mn-ea"/>
              <a:cs typeface="Arial" pitchFamily="34" charset="0"/>
            </a:rPr>
            <a:t>- Acordo de empresa (AE) - </a:t>
          </a:r>
          <a:r>
            <a:rPr lang="pt-PT" sz="800">
              <a:latin typeface="Arial" pitchFamily="34" charset="0"/>
              <a:ea typeface="+mn-ea"/>
              <a:cs typeface="Arial" pitchFamily="34" charset="0"/>
            </a:rPr>
            <a:t>convenção coletiva celebrada entre uma ou mais associações sindicais e um empregador para uma empresa ou estabelecimento.</a:t>
          </a:r>
        </a:p>
        <a:p>
          <a:pPr algn="just">
            <a:spcAft>
              <a:spcPts val="200"/>
            </a:spcAft>
          </a:pPr>
          <a:r>
            <a:rPr lang="pt-PT" sz="800" b="1">
              <a:latin typeface="Arial" pitchFamily="34" charset="0"/>
              <a:ea typeface="+mn-ea"/>
              <a:cs typeface="Arial" pitchFamily="34" charset="0"/>
            </a:rPr>
            <a:t>Acordo de adesão </a:t>
          </a:r>
          <a:r>
            <a:rPr lang="pt-PT" sz="800">
              <a:latin typeface="Arial" pitchFamily="34" charset="0"/>
              <a:ea typeface="+mn-ea"/>
              <a:cs typeface="Arial" pitchFamily="34" charset="0"/>
            </a:rPr>
            <a:t>- </a:t>
          </a:r>
          <a:r>
            <a:rPr lang="pt-PT" sz="800">
              <a:latin typeface="Arial" pitchFamily="34" charset="0"/>
              <a:cs typeface="Arial" pitchFamily="34" charset="0"/>
            </a:rPr>
            <a:t>adesão a convenção coletiva ou a decisão arbitral por parte de associação sindical, associação de empregadores ou empregador .</a:t>
          </a:r>
          <a:endParaRPr lang="pt-PT" sz="800">
            <a:latin typeface="Arial" pitchFamily="34" charset="0"/>
            <a:ea typeface="+mn-ea"/>
            <a:cs typeface="Arial" pitchFamily="34" charset="0"/>
          </a:endParaRPr>
        </a:p>
        <a:p>
          <a:pPr algn="just"/>
          <a:r>
            <a:rPr lang="pt-PT" sz="800" b="0" i="0" u="none" strike="noStrike" baseline="0" smtClean="0">
              <a:solidFill>
                <a:srgbClr val="000000"/>
              </a:solidFill>
              <a:latin typeface="Arial" pitchFamily="34" charset="0"/>
              <a:ea typeface="+mn-ea"/>
              <a:cs typeface="Arial" pitchFamily="34" charset="0"/>
            </a:rPr>
            <a:t>Os instrumentos de regulamentação coletiva de trabalho </a:t>
          </a:r>
          <a:r>
            <a:rPr lang="pt-PT" sz="800" b="1" i="0" u="none" strike="noStrike" baseline="0" smtClean="0">
              <a:solidFill>
                <a:srgbClr val="000000"/>
              </a:solidFill>
              <a:latin typeface="Arial" pitchFamily="34" charset="0"/>
              <a:ea typeface="+mn-ea"/>
              <a:cs typeface="Arial" pitchFamily="34" charset="0"/>
            </a:rPr>
            <a:t>não negociais</a:t>
          </a:r>
          <a:r>
            <a:rPr lang="pt-PT" sz="800" b="0" i="0" u="none" strike="noStrike" baseline="0" smtClean="0">
              <a:solidFill>
                <a:srgbClr val="000000"/>
              </a:solidFill>
              <a:latin typeface="Arial" pitchFamily="34" charset="0"/>
              <a:ea typeface="+mn-ea"/>
              <a:cs typeface="Arial" pitchFamily="34" charset="0"/>
            </a:rPr>
            <a:t> são a portaria de extensão, a portaria de condições de trabalho e a decisão arbitral em processo de arbitragem obrigatória ou necessária.</a:t>
          </a:r>
        </a:p>
        <a:p>
          <a:pPr algn="just"/>
          <a:r>
            <a:rPr lang="pt-PT" sz="800" b="1">
              <a:latin typeface="Arial" pitchFamily="34" charset="0"/>
              <a:ea typeface="+mn-ea"/>
              <a:cs typeface="Arial" pitchFamily="34" charset="0"/>
            </a:rPr>
            <a:t>Portaria de extensão (PE) </a:t>
          </a:r>
          <a:r>
            <a:rPr lang="pt-PT" sz="800">
              <a:latin typeface="Arial" pitchFamily="34" charset="0"/>
              <a:ea typeface="+mn-ea"/>
              <a:cs typeface="Arial" pitchFamily="34" charset="0"/>
            </a:rPr>
            <a:t>- portaria que estende o âmbito de aplicação de uma convenção coletiva ou decisão arbitral a trabalhadores e ou a empregadores não abrangidos por esta. </a:t>
          </a:r>
        </a:p>
        <a:p>
          <a:pPr marL="0" marR="0" indent="0" algn="just" defTabSz="914400" eaLnBrk="1" fontAlgn="auto" latinLnBrk="0" hangingPunct="1">
            <a:lnSpc>
              <a:spcPct val="100000"/>
            </a:lnSpc>
            <a:spcBef>
              <a:spcPts val="0"/>
            </a:spcBef>
            <a:spcAft>
              <a:spcPts val="0"/>
            </a:spcAft>
            <a:buClrTx/>
            <a:buSzTx/>
            <a:buFontTx/>
            <a:buNone/>
            <a:tabLst/>
            <a:defRPr/>
          </a:pPr>
          <a:r>
            <a:rPr lang="pt-PT" sz="800" b="1">
              <a:latin typeface="Arial" pitchFamily="34" charset="0"/>
              <a:ea typeface="+mn-ea"/>
              <a:cs typeface="Arial" pitchFamily="34" charset="0"/>
            </a:rPr>
            <a:t>Portaria de condições de trabalho (PCT) </a:t>
          </a:r>
          <a:r>
            <a:rPr lang="pt-PT" sz="800">
              <a:latin typeface="Arial" pitchFamily="34" charset="0"/>
              <a:ea typeface="+mn-ea"/>
              <a:cs typeface="Arial" pitchFamily="34" charset="0"/>
            </a:rPr>
            <a:t>- portaria que contém as normas reguladoras das condições de trabalho no seu âmbito de aplicação.</a:t>
          </a:r>
          <a:r>
            <a:rPr lang="pt-PT" sz="800" b="1" baseline="0">
              <a:latin typeface="Arial" pitchFamily="34" charset="0"/>
              <a:ea typeface="+mn-ea"/>
              <a:cs typeface="Arial" pitchFamily="34" charset="0"/>
            </a:rPr>
            <a:t>	</a:t>
          </a:r>
          <a:endParaRPr lang="pt-PT" sz="800">
            <a:latin typeface="Arial" pitchFamily="34" charset="0"/>
            <a:cs typeface="Arial" pitchFamily="34" charset="0"/>
          </a:endParaRPr>
        </a:p>
        <a:p>
          <a:pPr algn="just"/>
          <a:r>
            <a:rPr lang="pt-PT" sz="800" b="1">
              <a:latin typeface="Arial" pitchFamily="34" charset="0"/>
              <a:ea typeface="+mn-ea"/>
              <a:cs typeface="Arial" pitchFamily="34" charset="0"/>
            </a:rPr>
            <a:t>Decisão arbitral </a:t>
          </a:r>
          <a:r>
            <a:rPr lang="pt-PT" sz="800">
              <a:latin typeface="Arial" pitchFamily="34" charset="0"/>
              <a:ea typeface="+mn-ea"/>
              <a:cs typeface="Arial" pitchFamily="34" charset="0"/>
            </a:rPr>
            <a:t>– instrumento de regulamentação coletiva de trabalho resultante de arbitragem, voluntária, obrigatória ou necessária. </a:t>
          </a:r>
          <a:endParaRPr lang="pt-PT" sz="800">
            <a:latin typeface="Arial" pitchFamily="34" charset="0"/>
            <a:cs typeface="Arial" pitchFamily="34" charset="0"/>
          </a:endParaRPr>
        </a:p>
        <a:p>
          <a:pPr algn="just"/>
          <a:endParaRPr lang="pt-PT" sz="800" b="0" i="0" u="none" strike="noStrike" baseline="0" smtClean="0">
            <a:solidFill>
              <a:srgbClr val="000000"/>
            </a:solidFill>
            <a:latin typeface="Arial"/>
            <a:ea typeface="+mn-ea"/>
            <a:cs typeface="Arial"/>
          </a:endParaRPr>
        </a:p>
        <a:p>
          <a:pPr algn="just" rtl="0">
            <a:defRPr sz="1000"/>
          </a:pPr>
          <a:r>
            <a:rPr lang="pt-PT" sz="800" b="0" i="0" u="none" strike="noStrike" baseline="0">
              <a:solidFill>
                <a:srgbClr val="000000"/>
              </a:solidFill>
              <a:latin typeface="Arial"/>
              <a:cs typeface="Arial"/>
            </a:rPr>
            <a:t>Í</a:t>
          </a:r>
          <a:r>
            <a:rPr lang="pt-PT" sz="800" b="1" i="0" u="none" strike="noStrike" baseline="0">
              <a:solidFill>
                <a:srgbClr val="000000"/>
              </a:solidFill>
              <a:latin typeface="Arial"/>
              <a:cs typeface="Arial"/>
            </a:rPr>
            <a:t>ndice de Preços no Consumidor:</a:t>
          </a:r>
          <a:r>
            <a:rPr lang="pt-PT" sz="800" b="0" i="0" u="none" strike="noStrike" baseline="0">
              <a:solidFill>
                <a:srgbClr val="000000"/>
              </a:solidFill>
              <a:latin typeface="Arial"/>
              <a:cs typeface="Arial"/>
            </a:rPr>
            <a:t> indicador que tem por finalidade medir a evolução no tempo dos preços de um conjunto de bens e serviços considerados representativos da estrutura de consumo da população residente em Portugal. A estrutura de consumo da atual série do IPC (2008 = 100) bem como os bens e serviços que constituem o cabaz do indicador foram inferidos com base no Inquérito aos Orçamentos Familiares realizado em 2005 e 2006.</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Ofertas de emprego: </a:t>
          </a:r>
          <a:r>
            <a:rPr lang="pt-PT" sz="800" b="0" i="0" u="none" strike="noStrike" baseline="0">
              <a:solidFill>
                <a:srgbClr val="000000"/>
              </a:solidFill>
              <a:latin typeface="Arial"/>
              <a:cs typeface="Arial"/>
            </a:rPr>
            <a:t>empregos disponíveis comunicados pelas entidades empregadoras aos Centros de Emprego. </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Participantes em programas e medidas de emprego, formação profissional e reabilitação profissional:</a:t>
          </a:r>
          <a:endParaRPr lang="pt-PT" sz="800" b="0" i="0" u="none" strike="noStrike" baseline="0">
            <a:solidFill>
              <a:srgbClr val="000000"/>
            </a:solidFill>
            <a:latin typeface="Arial"/>
            <a:cs typeface="Arial"/>
          </a:endParaRPr>
        </a:p>
        <a:p>
          <a:pPr algn="just" rtl="0">
            <a:defRPr sz="1000"/>
          </a:pPr>
          <a:r>
            <a:rPr lang="pt-PT" sz="800" b="0" i="0" u="none" strike="noStrike" baseline="0">
              <a:solidFill>
                <a:srgbClr val="000000"/>
              </a:solidFill>
              <a:latin typeface="Arial"/>
              <a:cs typeface="Arial"/>
            </a:rPr>
            <a:t> - </a:t>
          </a:r>
          <a:r>
            <a:rPr lang="pt-PT" sz="800" b="1" i="0" u="none" strike="noStrike" baseline="0">
              <a:solidFill>
                <a:srgbClr val="000000"/>
              </a:solidFill>
              <a:latin typeface="Arial"/>
              <a:cs typeface="Arial"/>
            </a:rPr>
            <a:t>transitados: </a:t>
          </a:r>
          <a:r>
            <a:rPr lang="pt-PT" sz="800" b="0" i="0" u="none" strike="noStrike" baseline="0">
              <a:solidFill>
                <a:srgbClr val="000000"/>
              </a:solidFill>
              <a:latin typeface="Arial"/>
              <a:cs typeface="Arial"/>
            </a:rPr>
            <a:t>número de participantes que iniciaram a sua atividade em anos anteriores não tendo terminado antes do primeiro dia do ano estatístico em análise;</a:t>
          </a:r>
        </a:p>
        <a:p>
          <a:pPr algn="just" rtl="0">
            <a:defRPr sz="1000"/>
          </a:pPr>
          <a:r>
            <a:rPr lang="pt-PT" sz="800" b="0" i="0" u="none" strike="noStrike" baseline="0">
              <a:solidFill>
                <a:srgbClr val="000000"/>
              </a:solidFill>
              <a:latin typeface="Arial"/>
              <a:cs typeface="Arial"/>
            </a:rPr>
            <a:t> - </a:t>
          </a:r>
          <a:r>
            <a:rPr lang="pt-PT" sz="800" b="1" i="0" u="none" strike="noStrike" baseline="0">
              <a:solidFill>
                <a:srgbClr val="000000"/>
              </a:solidFill>
              <a:latin typeface="Arial"/>
              <a:cs typeface="Arial"/>
            </a:rPr>
            <a:t>iniciados:</a:t>
          </a:r>
          <a:r>
            <a:rPr lang="pt-PT" sz="800" b="0" i="0" u="none" strike="noStrike" baseline="0">
              <a:solidFill>
                <a:srgbClr val="000000"/>
              </a:solidFill>
              <a:latin typeface="Arial"/>
              <a:cs typeface="Arial"/>
            </a:rPr>
            <a:t> número de participantes que iniciaram a sua participação em programas desde o início do ano até ao último dia do período em análise;</a:t>
          </a:r>
        </a:p>
        <a:p>
          <a:pPr algn="just" rtl="0">
            <a:defRPr sz="1000"/>
          </a:pPr>
          <a:r>
            <a:rPr lang="pt-PT" sz="800" b="0" i="0" u="none" strike="noStrike" baseline="0">
              <a:solidFill>
                <a:srgbClr val="000000"/>
              </a:solidFill>
              <a:latin typeface="Arial"/>
              <a:cs typeface="Arial"/>
            </a:rPr>
            <a:t> - </a:t>
          </a:r>
          <a:r>
            <a:rPr lang="pt-PT" sz="800" b="1" i="0" u="none" strike="noStrike" baseline="0">
              <a:solidFill>
                <a:srgbClr val="000000"/>
              </a:solidFill>
              <a:latin typeface="Arial"/>
              <a:cs typeface="Arial"/>
            </a:rPr>
            <a:t>terminaram:</a:t>
          </a:r>
          <a:r>
            <a:rPr lang="pt-PT" sz="800" b="0" i="0" u="none" strike="noStrike" baseline="0">
              <a:solidFill>
                <a:srgbClr val="000000"/>
              </a:solidFill>
              <a:latin typeface="Arial"/>
              <a:cs typeface="Arial"/>
            </a:rPr>
            <a:t> número de participantes que cessaram a sua participação em medidas ativas desde o início do ano até ao último dia do período em análise;</a:t>
          </a:r>
        </a:p>
        <a:p>
          <a:pPr algn="just" rtl="0">
            <a:defRPr sz="1000"/>
          </a:pPr>
          <a:r>
            <a:rPr lang="pt-PT" sz="800" b="0" i="0" u="none" strike="noStrike" baseline="0">
              <a:solidFill>
                <a:srgbClr val="000000"/>
              </a:solidFill>
              <a:latin typeface="Arial"/>
              <a:cs typeface="Arial"/>
            </a:rPr>
            <a:t> - </a:t>
          </a:r>
          <a:r>
            <a:rPr lang="pt-PT" sz="800" b="1" i="0" u="none" strike="noStrike" baseline="0">
              <a:solidFill>
                <a:srgbClr val="000000"/>
              </a:solidFill>
              <a:latin typeface="Arial"/>
              <a:cs typeface="Arial"/>
            </a:rPr>
            <a:t>permanecem: </a:t>
          </a:r>
          <a:r>
            <a:rPr lang="pt-PT" sz="800" b="0" i="0" u="none" strike="noStrike" baseline="0">
              <a:solidFill>
                <a:srgbClr val="000000"/>
              </a:solidFill>
              <a:latin typeface="Arial"/>
              <a:cs typeface="Arial"/>
            </a:rPr>
            <a:t>número de participantes que se encontram em atividade no programa no final do período em análise, independentemente da data de entrada.</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Pedidos de emprego:</a:t>
          </a:r>
          <a:r>
            <a:rPr lang="pt-PT" sz="800" b="0" i="0" u="none" strike="noStrike" baseline="0">
              <a:solidFill>
                <a:srgbClr val="000000"/>
              </a:solidFill>
              <a:latin typeface="Arial"/>
              <a:cs typeface="Arial"/>
            </a:rPr>
            <a:t> total de pessoas com idade igual ou superior a 16 anos (salvaguardadas as reservas previstas na Lei), inscritas nos Centros de Emprego para obter um emprego por conta de outrem.</a:t>
          </a:r>
        </a:p>
        <a:p>
          <a:pPr algn="just" rtl="0">
            <a:defRPr sz="1000"/>
          </a:pPr>
          <a:r>
            <a:rPr lang="pt-PT" sz="800" b="0" i="0" u="none" strike="noStrike" baseline="0">
              <a:solidFill>
                <a:srgbClr val="000000"/>
              </a:solidFill>
              <a:latin typeface="Arial"/>
              <a:cs typeface="Arial"/>
            </a:rPr>
            <a:t>Subdividem-se:</a:t>
          </a:r>
        </a:p>
        <a:p>
          <a:pPr algn="just" rtl="0">
            <a:defRPr sz="1000"/>
          </a:pPr>
          <a:r>
            <a:rPr lang="pt-PT" sz="800" b="1" i="0" u="none" strike="noStrike" baseline="0">
              <a:solidFill>
                <a:srgbClr val="000000"/>
              </a:solidFill>
              <a:latin typeface="Arial"/>
              <a:cs typeface="Arial"/>
            </a:rPr>
            <a:t>- empregados: </a:t>
          </a:r>
          <a:r>
            <a:rPr lang="pt-PT" sz="800" b="0" i="0" u="none" strike="noStrike" baseline="0">
              <a:solidFill>
                <a:srgbClr val="000000"/>
              </a:solidFill>
              <a:latin typeface="Arial"/>
              <a:cs typeface="Arial"/>
            </a:rPr>
            <a:t>têm um emprego que pretendem abandonar;</a:t>
          </a:r>
        </a:p>
        <a:p>
          <a:pPr algn="just" rtl="0">
            <a:defRPr sz="1000"/>
          </a:pPr>
          <a:r>
            <a:rPr lang="pt-PT" sz="800" b="1" i="0" u="none" strike="noStrike" baseline="0">
              <a:solidFill>
                <a:srgbClr val="000000"/>
              </a:solidFill>
              <a:latin typeface="Arial"/>
              <a:cs typeface="Arial"/>
            </a:rPr>
            <a:t>- ocupados: </a:t>
          </a:r>
          <a:r>
            <a:rPr lang="pt-PT" sz="800" b="0" i="0" u="none" strike="noStrike" baseline="0">
              <a:solidFill>
                <a:srgbClr val="000000"/>
              </a:solidFill>
              <a:latin typeface="Arial"/>
              <a:cs typeface="Arial"/>
            </a:rPr>
            <a:t>trabalhadores ocupados em programas especiais de emprego;</a:t>
          </a: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xdr:txBody>
    </xdr:sp>
    <xdr:clientData/>
  </xdr:twoCellAnchor>
  <xdr:twoCellAnchor>
    <xdr:from>
      <xdr:col>28</xdr:col>
      <xdr:colOff>28575</xdr:colOff>
      <xdr:row>0</xdr:row>
      <xdr:rowOff>0</xdr:rowOff>
    </xdr:from>
    <xdr:to>
      <xdr:col>32</xdr:col>
      <xdr:colOff>11973</xdr:colOff>
      <xdr:row>1</xdr:row>
      <xdr:rowOff>8550</xdr:rowOff>
    </xdr:to>
    <xdr:grpSp>
      <xdr:nvGrpSpPr>
        <xdr:cNvPr id="8" name="Grupo 7"/>
        <xdr:cNvGrpSpPr/>
      </xdr:nvGrpSpPr>
      <xdr:grpSpPr>
        <a:xfrm>
          <a:off x="6153150" y="0"/>
          <a:ext cx="612048" cy="180000"/>
          <a:chOff x="4797152" y="7020272"/>
          <a:chExt cx="612048" cy="180000"/>
        </a:xfrm>
      </xdr:grpSpPr>
      <xdr:sp macro="" textlink="">
        <xdr:nvSpPr>
          <xdr:cNvPr id="9" name="Rectângulo 8"/>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0" name="Rectângulo 9"/>
          <xdr:cNvSpPr/>
        </xdr:nvSpPr>
        <xdr:spPr>
          <a:xfrm>
            <a:off x="5013176" y="7020272"/>
            <a:ext cx="180000" cy="180000"/>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1" name="Rectângulo 10"/>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21</xdr:col>
      <xdr:colOff>333375</xdr:colOff>
      <xdr:row>0</xdr:row>
      <xdr:rowOff>0</xdr:rowOff>
    </xdr:from>
    <xdr:to>
      <xdr:col>24</xdr:col>
      <xdr:colOff>11973</xdr:colOff>
      <xdr:row>1</xdr:row>
      <xdr:rowOff>8550</xdr:rowOff>
    </xdr:to>
    <xdr:grpSp>
      <xdr:nvGrpSpPr>
        <xdr:cNvPr id="2" name="Grupo 1"/>
        <xdr:cNvGrpSpPr/>
      </xdr:nvGrpSpPr>
      <xdr:grpSpPr>
        <a:xfrm>
          <a:off x="5934075" y="0"/>
          <a:ext cx="612048" cy="180000"/>
          <a:chOff x="4797152" y="7020272"/>
          <a:chExt cx="612048" cy="180000"/>
        </a:xfrm>
      </xdr:grpSpPr>
      <xdr:sp macro="" textlink="">
        <xdr:nvSpPr>
          <xdr:cNvPr id="3" name="Rectângulo 2"/>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40.xml><?xml version="1.0" encoding="utf-8"?>
<xdr:wsDr xmlns:xdr="http://schemas.openxmlformats.org/drawingml/2006/spreadsheetDrawing" xmlns:a="http://schemas.openxmlformats.org/drawingml/2006/main">
  <xdr:twoCellAnchor>
    <xdr:from>
      <xdr:col>15</xdr:col>
      <xdr:colOff>276225</xdr:colOff>
      <xdr:row>1</xdr:row>
      <xdr:rowOff>47626</xdr:rowOff>
    </xdr:from>
    <xdr:to>
      <xdr:col>32</xdr:col>
      <xdr:colOff>0</xdr:colOff>
      <xdr:row>71</xdr:row>
      <xdr:rowOff>133351</xdr:rowOff>
    </xdr:to>
    <xdr:sp macro="" textlink="">
      <xdr:nvSpPr>
        <xdr:cNvPr id="1465345" name="Text Box 1"/>
        <xdr:cNvSpPr txBox="1">
          <a:spLocks noChangeArrowheads="1"/>
        </xdr:cNvSpPr>
      </xdr:nvSpPr>
      <xdr:spPr bwMode="auto">
        <a:xfrm>
          <a:off x="3562350" y="219076"/>
          <a:ext cx="3276600" cy="10229850"/>
        </a:xfrm>
        <a:prstGeom prst="rect">
          <a:avLst/>
        </a:prstGeom>
        <a:noFill/>
        <a:ln w="9525">
          <a:noFill/>
          <a:miter lim="800000"/>
          <a:headEnd/>
          <a:tailEnd/>
        </a:ln>
      </xdr:spPr>
      <xdr:txBody>
        <a:bodyPr vertOverflow="clip" wrap="square" lIns="27432" tIns="22860" rIns="27432" bIns="0" anchor="t" upright="1"/>
        <a:lstStyle/>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pitchFamily="34" charset="0"/>
            <a:cs typeface="Arial" pitchFamily="34" charset="0"/>
          </a:endParaRPr>
        </a:p>
        <a:p>
          <a:pPr algn="just" rtl="0">
            <a:defRPr sz="1000"/>
          </a:pPr>
          <a:endParaRPr lang="pt-PT" sz="800" b="0" i="0" u="none" strike="noStrike" baseline="0">
            <a:solidFill>
              <a:srgbClr val="000000"/>
            </a:solidFill>
            <a:latin typeface="Arial"/>
            <a:cs typeface="Arial"/>
          </a:endParaRPr>
        </a:p>
        <a:p>
          <a:pPr marL="0" marR="0" indent="0" algn="just" defTabSz="914400" rtl="0" eaLnBrk="1" fontAlgn="auto" latinLnBrk="0" hangingPunct="1">
            <a:lnSpc>
              <a:spcPct val="100000"/>
            </a:lnSpc>
            <a:spcBef>
              <a:spcPts val="0"/>
            </a:spcBef>
            <a:spcAft>
              <a:spcPts val="0"/>
            </a:spcAft>
            <a:buClrTx/>
            <a:buSzTx/>
            <a:buFontTx/>
            <a:buNone/>
            <a:tabLst/>
            <a:defRPr sz="1000"/>
          </a:pPr>
          <a:r>
            <a:rPr lang="pt-PT" sz="800" b="1" i="0" u="none" strike="noStrike" baseline="0">
              <a:solidFill>
                <a:srgbClr val="000000"/>
              </a:solidFill>
              <a:latin typeface="Arial"/>
              <a:ea typeface="+mn-ea"/>
              <a:cs typeface="Arial"/>
            </a:rPr>
            <a:t>Taxa de desemprego: </a:t>
          </a:r>
          <a:r>
            <a:rPr lang="pt-PT" sz="800" b="0" i="0" u="none" strike="noStrike" baseline="0">
              <a:solidFill>
                <a:srgbClr val="000000"/>
              </a:solidFill>
              <a:latin typeface="Arial"/>
              <a:ea typeface="+mn-ea"/>
              <a:cs typeface="Arial"/>
            </a:rPr>
            <a:t>relação entre a população desempregada e a população ativa.</a:t>
          </a: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Taxa de salário (horária ou mensal):</a:t>
          </a:r>
          <a:r>
            <a:rPr lang="pt-PT" sz="800" b="0" i="0" u="none" strike="noStrike" baseline="0">
              <a:solidFill>
                <a:srgbClr val="000000"/>
              </a:solidFill>
              <a:latin typeface="Arial"/>
              <a:cs typeface="Arial"/>
            </a:rPr>
            <a:t> montante ilíquido (antes da dedução de quaisquer descontos), em dinheiro e/ou géneros, pago com carácter regular e garantido aos trabalhadores no período de referência e correspondente ao período normal de trabalho. Não são considerados quaisquer descontos efetuados nesse período devido a faltas por motivos que determinem redução na remuneração. Inclui, para além da remuneração de base, os prémios e subsídios regulares e garantidos ligados às características do posto de trabalho (subsídios de função, de turno, de isenção de horário, por trabalhos penosos, perigosos ou sujos, etc.) No caso do subsídio de alimentação são sempre considerados 20 dias de trabalho com direito a atribuição do subsídio. Excluem-se os prémios, subsídios e gratificações ligados às características individuais do trabalhador (diuturnidades, produtividade, assiduidade, mérito, etc.). O pagamento de horas extraordinárias encontra-se também excluído. </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Trabalhador a tempo completo: </a:t>
          </a:r>
          <a:r>
            <a:rPr lang="pt-PT" sz="800" b="0" i="0" u="none" strike="noStrike" baseline="0">
              <a:solidFill>
                <a:srgbClr val="000000"/>
              </a:solidFill>
              <a:latin typeface="Arial"/>
              <a:cs typeface="Arial"/>
            </a:rPr>
            <a:t>Trabalhador cujo período de trabalho tem uma duração igual ou superior à duração normal de trabalho em vigor na empresa/instituição, para a respetiva categoria profissional ou na respetiva profissão.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Trabalhador a tempo parcial:</a:t>
          </a:r>
          <a:r>
            <a:rPr lang="pt-PT" sz="800" b="0" i="0" u="none" strike="noStrike" baseline="0">
              <a:solidFill>
                <a:srgbClr val="000000"/>
              </a:solidFill>
              <a:latin typeface="Arial"/>
              <a:cs typeface="Arial"/>
            </a:rPr>
            <a:t> trabalhador cujo período de trabalho tem uma duração inferior à duração normal de trabalho em vigor na empresa/instituição, para a respetiva categoria profissional ou na respetiva profissão. </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Trabalhador por conta de outrem:</a:t>
          </a:r>
          <a:r>
            <a:rPr lang="pt-PT" sz="800" b="0" i="0" u="none" strike="noStrike" baseline="0">
              <a:solidFill>
                <a:srgbClr val="000000"/>
              </a:solidFill>
              <a:latin typeface="Arial"/>
              <a:cs typeface="Arial"/>
            </a:rPr>
            <a:t> indivíduo que exerce uma atividade sob a autoridade e direção de outrem, nos termos de um contrato de trabalho, sujeito ou não a forma escrita, e que lhe confere o direito a uma remuneração, a qual não depende dos resultados da unidade económica para a qual trabalha</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Trabalhador com contrato a termo:</a:t>
          </a:r>
          <a:r>
            <a:rPr lang="pt-PT" sz="800" b="0" i="0" u="none" strike="noStrike" baseline="0">
              <a:solidFill>
                <a:srgbClr val="000000"/>
              </a:solidFill>
              <a:latin typeface="Arial"/>
              <a:cs typeface="Arial"/>
            </a:rPr>
            <a:t> Indivíduo ligado à empresa/instituição por um contrato reduzido a escrito com fixação do seu termo e com menção concretizada de modo justificativo: 1) a termo certo: quando no contrato escrito conste expressamente a estipulação do prazo de duração do contrato e a indicação do seu termo; 2) a termo incerto: quando o contrato de trabalho dure por todo o tempo necessário à substituição do trabalhador ausente ou à conclusão da atividade, tarefa ou obra cuja execução justifica a sua celebração.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Trabalhador por conta própria:</a:t>
          </a:r>
          <a:r>
            <a:rPr lang="pt-PT" sz="800" b="0" i="0" u="none" strike="noStrike" baseline="0">
              <a:solidFill>
                <a:srgbClr val="000000"/>
              </a:solidFill>
              <a:latin typeface="Arial"/>
              <a:cs typeface="Arial"/>
            </a:rPr>
            <a:t> Indivíduo que exerce uma atividade independente, com associados ou não, obtendo uma remuneração que está diretamente dependente dos lucros (realizados ou potenciais) provenientes de bens ou serviços produzidos. Os associados podem ser, ou não, membros do agregado familiar. Um trabalhador por conta própria pode ser classificado como trabalhador por conta própria como isolado ou como empregador.</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Valor médio da prestação de RSI por família:</a:t>
          </a:r>
          <a:r>
            <a:rPr lang="pt-PT" sz="800" b="0" i="0" u="none" strike="noStrike" baseline="0">
              <a:solidFill>
                <a:srgbClr val="000000"/>
              </a:solidFill>
              <a:latin typeface="Arial"/>
              <a:cs typeface="Arial"/>
            </a:rPr>
            <a:t> quociente entre o total das prestações processadas às famílias e o nº total de famílias (sendo que o mês de processamento da prestação = mês de referência da prestação).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Variação média ponderada intertabelas:</a:t>
          </a: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 Eficácia (meses):</a:t>
          </a:r>
          <a:r>
            <a:rPr lang="pt-PT" sz="800" b="0" i="0" u="none" strike="noStrike" baseline="0">
              <a:solidFill>
                <a:srgbClr val="000000"/>
              </a:solidFill>
              <a:latin typeface="Arial"/>
              <a:cs typeface="Arial"/>
            </a:rPr>
            <a:t> este período reporta-se aos meses que decorrem entre a data de início de eficácia da tabela anterior e da tabela vigente, com arredondamento por excesso a partir dos 15 dias inclusive. </a:t>
          </a:r>
        </a:p>
        <a:p>
          <a:pPr algn="just" rtl="0">
            <a:defRPr sz="1000"/>
          </a:pPr>
          <a:r>
            <a:rPr lang="pt-PT" sz="800" b="1" i="0" u="none" strike="noStrike" baseline="0">
              <a:solidFill>
                <a:srgbClr val="000000"/>
              </a:solidFill>
              <a:latin typeface="Arial"/>
              <a:cs typeface="Arial"/>
            </a:rPr>
            <a:t>- Variação nominal:</a:t>
          </a:r>
          <a:r>
            <a:rPr lang="pt-PT" sz="800" b="0" i="0" u="none" strike="noStrike" baseline="0">
              <a:solidFill>
                <a:srgbClr val="000000"/>
              </a:solidFill>
              <a:latin typeface="Arial"/>
              <a:cs typeface="Arial"/>
            </a:rPr>
            <a:t> é a percentagem de aumento entre a remuneração média ponderada da tabela anterior e da tabela vigente.</a:t>
          </a:r>
        </a:p>
        <a:p>
          <a:pPr algn="just" rtl="0">
            <a:defRPr sz="1000"/>
          </a:pPr>
          <a:r>
            <a:rPr lang="pt-PT" sz="800" b="1" i="0" u="none" strike="noStrike" baseline="0">
              <a:solidFill>
                <a:srgbClr val="000000"/>
              </a:solidFill>
              <a:latin typeface="Arial"/>
              <a:cs typeface="Arial"/>
            </a:rPr>
            <a:t>- Variação deflacionada:</a:t>
          </a:r>
          <a:r>
            <a:rPr lang="pt-PT" sz="800" b="0" i="0" u="none" strike="noStrike" baseline="0">
              <a:solidFill>
                <a:srgbClr val="000000"/>
              </a:solidFill>
              <a:latin typeface="Arial"/>
              <a:cs typeface="Arial"/>
            </a:rPr>
            <a:t> para o total e para cada secção da CAE a variação nominal é deflacionada com a evolução do índice de preços no consumidor (IPC) no período de eficácia da tabela.</a:t>
          </a:r>
        </a:p>
        <a:p>
          <a:pPr algn="just" rtl="0">
            <a:defRPr sz="1000"/>
          </a:pPr>
          <a:r>
            <a:rPr lang="pt-PT" sz="800" b="1" i="0" u="none" strike="noStrike" baseline="0">
              <a:solidFill>
                <a:srgbClr val="000000"/>
              </a:solidFill>
              <a:latin typeface="Arial"/>
              <a:cs typeface="Arial"/>
            </a:rPr>
            <a:t>- Variação anualizada: </a:t>
          </a:r>
          <a:r>
            <a:rPr lang="pt-PT" sz="800" b="0" i="0" u="none" strike="noStrike" baseline="0">
              <a:solidFill>
                <a:srgbClr val="000000"/>
              </a:solidFill>
              <a:latin typeface="Arial"/>
              <a:cs typeface="Arial"/>
            </a:rPr>
            <a:t>para permitir a comparação entre todos os IRC, dado que os períodos de eficácia das tabelas salariais são, em alguns casos, inferiores ou superiores a 12 meses, anualizam-se as percentagens de variação intertabelas nominal e as do Índice de Preços no Consumidor (IPC).</a:t>
          </a:r>
        </a:p>
        <a:p>
          <a:pPr algn="just" rtl="0">
            <a:defRPr sz="1000"/>
          </a:pPr>
          <a:endParaRPr lang="pt-PT" sz="800" b="0" i="0" u="none" strike="noStrike" baseline="0">
            <a:solidFill>
              <a:srgbClr val="000000"/>
            </a:solidFill>
            <a:latin typeface="Arial"/>
            <a:cs typeface="Arial"/>
          </a:endParaRPr>
        </a:p>
        <a:p>
          <a:pPr algn="just" rtl="0">
            <a:defRPr sz="1000"/>
          </a:pPr>
          <a:r>
            <a:rPr lang="pt-PT" sz="800" b="0" i="0" u="none" strike="noStrike" baseline="0">
              <a:solidFill>
                <a:srgbClr val="000000"/>
              </a:solidFill>
              <a:latin typeface="Arial"/>
              <a:cs typeface="Arial"/>
            </a:rPr>
            <a:t> </a:t>
          </a:r>
        </a:p>
      </xdr:txBody>
    </xdr:sp>
    <xdr:clientData/>
  </xdr:twoCellAnchor>
  <xdr:twoCellAnchor>
    <xdr:from>
      <xdr:col>1</xdr:col>
      <xdr:colOff>66675</xdr:colOff>
      <xdr:row>1</xdr:row>
      <xdr:rowOff>47625</xdr:rowOff>
    </xdr:from>
    <xdr:to>
      <xdr:col>15</xdr:col>
      <xdr:colOff>209550</xdr:colOff>
      <xdr:row>85</xdr:row>
      <xdr:rowOff>28575</xdr:rowOff>
    </xdr:to>
    <xdr:sp macro="" textlink="">
      <xdr:nvSpPr>
        <xdr:cNvPr id="1465402" name="Text Box 2"/>
        <xdr:cNvSpPr txBox="1">
          <a:spLocks noChangeArrowheads="1"/>
        </xdr:cNvSpPr>
      </xdr:nvSpPr>
      <xdr:spPr bwMode="auto">
        <a:xfrm>
          <a:off x="133350" y="219075"/>
          <a:ext cx="3362325" cy="12353925"/>
        </a:xfrm>
        <a:prstGeom prst="rect">
          <a:avLst/>
        </a:prstGeom>
        <a:noFill/>
        <a:ln w="9525">
          <a:noFill/>
          <a:miter lim="800000"/>
          <a:headEnd/>
          <a:tailEnd/>
        </a:ln>
      </xdr:spPr>
      <xdr:txBody>
        <a:bodyPr vertOverflow="clip" wrap="square" lIns="27432" tIns="22860" rIns="27432" bIns="0" anchor="t" upright="1"/>
        <a:lstStyle/>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r>
            <a:rPr lang="pt-PT" sz="800" b="1" i="0" baseline="0">
              <a:latin typeface="Arial" pitchFamily="34" charset="0"/>
              <a:ea typeface="+mn-ea"/>
              <a:cs typeface="Arial" pitchFamily="34" charset="0"/>
            </a:rPr>
            <a:t>- desempregados </a:t>
          </a:r>
          <a:r>
            <a:rPr lang="pt-PT" sz="800" b="0" i="0" baseline="0">
              <a:latin typeface="Arial" pitchFamily="34" charset="0"/>
              <a:ea typeface="+mn-ea"/>
              <a:cs typeface="Arial" pitchFamily="34" charset="0"/>
            </a:rPr>
            <a:t>(desemprego registado): não têm um emprego e estão imediatamente disponíveis para trabalhar, dos quais: primeiro emprego (nunca trabalharam) e novo emprego (já trabalharam);</a:t>
          </a:r>
          <a:endParaRPr lang="pt-PT" sz="800">
            <a:latin typeface="Arial" pitchFamily="34" charset="0"/>
            <a:cs typeface="Arial" pitchFamily="34" charset="0"/>
          </a:endParaRPr>
        </a:p>
        <a:p>
          <a:pPr algn="just" rtl="0"/>
          <a:r>
            <a:rPr lang="pt-PT" sz="800" b="1" i="0" baseline="0">
              <a:latin typeface="Arial" pitchFamily="34" charset="0"/>
              <a:ea typeface="+mn-ea"/>
              <a:cs typeface="Arial" pitchFamily="34" charset="0"/>
            </a:rPr>
            <a:t>- indisponíveis temporariamente: </a:t>
          </a:r>
          <a:r>
            <a:rPr lang="pt-PT" sz="800" b="0" i="0" baseline="0">
              <a:latin typeface="Arial" pitchFamily="34" charset="0"/>
              <a:ea typeface="+mn-ea"/>
              <a:cs typeface="Arial" pitchFamily="34" charset="0"/>
            </a:rPr>
            <a:t>desempregados ou empregados que não reúnem condições imediatas para o trabalho por motivos de saúde.</a:t>
          </a:r>
          <a:endParaRPr lang="pt-PT" sz="800">
            <a:latin typeface="Arial" pitchFamily="34" charset="0"/>
            <a:cs typeface="Arial" pitchFamily="34" charset="0"/>
          </a:endParaRPr>
        </a:p>
        <a:p>
          <a:pPr algn="just" rtl="0" fontAlgn="base"/>
          <a:endParaRPr lang="pt-PT" sz="800" b="0" i="0" baseline="0">
            <a:latin typeface="Arial" pitchFamily="34" charset="0"/>
            <a:ea typeface="+mn-ea"/>
            <a:cs typeface="Arial" pitchFamily="34" charset="0"/>
          </a:endParaRPr>
        </a:p>
        <a:p>
          <a:pPr algn="just" rtl="0"/>
          <a:r>
            <a:rPr lang="pt-PT" sz="800" b="1" i="0" baseline="0">
              <a:latin typeface="Arial" pitchFamily="34" charset="0"/>
              <a:ea typeface="+mn-ea"/>
              <a:cs typeface="Arial" pitchFamily="34" charset="0"/>
            </a:rPr>
            <a:t>Pensão de invalidez:</a:t>
          </a:r>
          <a:r>
            <a:rPr lang="pt-PT" sz="800" b="0" i="0" baseline="0">
              <a:latin typeface="Arial" pitchFamily="34" charset="0"/>
              <a:ea typeface="+mn-ea"/>
              <a:cs typeface="Arial" pitchFamily="34" charset="0"/>
            </a:rPr>
            <a:t>  prestação pecuniária de pagamento mensal, destinada a proteger os beneficiários de Regime Geral da Segurança Social nas situações de incapacidade permanente para o trabalho.</a:t>
          </a:r>
        </a:p>
        <a:p>
          <a:pPr rtl="0"/>
          <a:endParaRPr lang="pt-PT" sz="800"/>
        </a:p>
        <a:p>
          <a:pPr algn="just" rtl="0">
            <a:defRPr sz="1000"/>
          </a:pPr>
          <a:r>
            <a:rPr lang="pt-PT" sz="800" b="1" i="0" u="none" strike="noStrike" baseline="0">
              <a:solidFill>
                <a:srgbClr val="000000"/>
              </a:solidFill>
              <a:latin typeface="Arial"/>
              <a:cs typeface="Arial"/>
            </a:rPr>
            <a:t>Pensão de sobrevivência:</a:t>
          </a:r>
          <a:r>
            <a:rPr lang="pt-PT" sz="800" b="0" i="0" u="none" strike="noStrike" baseline="0">
              <a:solidFill>
                <a:srgbClr val="000000"/>
              </a:solidFill>
              <a:latin typeface="Arial"/>
              <a:cs typeface="Arial"/>
            </a:rPr>
            <a:t> prestação pecuniária mensal, cujo montante é determinado em função da pensão de aposentação.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Pensão de velhice:</a:t>
          </a:r>
          <a:r>
            <a:rPr lang="pt-PT" sz="800" b="0" i="0" u="none" strike="noStrike" baseline="0">
              <a:solidFill>
                <a:srgbClr val="000000"/>
              </a:solidFill>
              <a:latin typeface="Arial"/>
              <a:cs typeface="Arial"/>
            </a:rPr>
            <a:t> prestação pecuniária mensal do regime geral de segurança social, destinada a proteger os beneficiários quando atingem a idade mínima legalmente presumida como adequada para a cessação do exercício da atividade profissional.</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Pensionista ativo:</a:t>
          </a:r>
          <a:r>
            <a:rPr lang="pt-PT" sz="800" b="0" i="0" u="none" strike="noStrike" baseline="0">
              <a:solidFill>
                <a:srgbClr val="000000"/>
              </a:solidFill>
              <a:latin typeface="Arial"/>
              <a:cs typeface="Arial"/>
            </a:rPr>
            <a:t> todos os pensionistas que à data de referência se encontravam a receberem um qualquer tipo de pensão.</a:t>
          </a: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Pessoal ao serviço: </a:t>
          </a:r>
          <a:r>
            <a:rPr lang="pt-PT" sz="800" b="0" i="0" u="none" strike="noStrike" baseline="0">
              <a:solidFill>
                <a:srgbClr val="000000"/>
              </a:solidFill>
              <a:latin typeface="Arial"/>
              <a:cs typeface="Arial"/>
            </a:rPr>
            <a:t>pessoas que no período de referência efetuaram qualquer trabalho remunerado de pelo menos uma hora para o estabelecimento, independentemente do vínculo que tinham. Inclui as pessoas temporariamente ausentes, nas datas de referência, por férias, maternidade, conflito de trabalho, formação profissional, assim como por doença e acidente de trabalho de duração igual ou inferior a um mês. Inclui também os trabalhadores de outras empresas que se encontram a trabalhar no estabelecimento sendo aí diretamente remunerados. Inclui ainda os sócios gerentes, cooperantes e familiares que trabalham nas datas de referência, tendo recebido por esse trabalho uma remuneração. Exclui os trabalhadores a cumprir serviço militar, em regime de licença sem vencimento, em desempenho de cargos públicos (vereadores, deputados), ausentes por doença ou acidente de trabalho de duração superior a um mês, assim como trabalhadores com vínculo ao estabelecimento deslocados para outras empresas, sendo nessas diretamente remunerados.</a:t>
          </a: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pitchFamily="34" charset="0"/>
              <a:cs typeface="Arial" pitchFamily="34" charset="0"/>
            </a:rPr>
            <a:t>População ativa: </a:t>
          </a:r>
          <a:r>
            <a:rPr lang="pt-PT" sz="800" b="0" i="0" u="none" strike="noStrike" baseline="0">
              <a:solidFill>
                <a:sysClr val="windowText" lastClr="000000"/>
              </a:solidFill>
              <a:latin typeface="Arial" pitchFamily="34" charset="0"/>
              <a:cs typeface="Arial" pitchFamily="34" charset="0"/>
            </a:rPr>
            <a:t>p</a:t>
          </a:r>
          <a:r>
            <a:rPr lang="pt-PT" sz="800">
              <a:latin typeface="Arial" pitchFamily="34" charset="0"/>
              <a:cs typeface="Arial" pitchFamily="34" charset="0"/>
            </a:rPr>
            <a:t>opulação com idade mínima de 15 anos que, no período de referência, constituía a mão de obra disponível para a produção de bens e serviços que entram no circuito económico (população empregada e desempregada). </a:t>
          </a: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População com emprego: </a:t>
          </a:r>
          <a:r>
            <a:rPr lang="pt-PT" sz="800" b="0" i="0" u="none" strike="noStrike" baseline="0">
              <a:solidFill>
                <a:srgbClr val="000000"/>
              </a:solidFill>
              <a:latin typeface="Arial"/>
              <a:cs typeface="Arial"/>
            </a:rPr>
            <a:t>Indivíduo com idade mínima de 15 anos que, no período de referência, se encontrava numa das seguintes situações: a) tinha efetuado trabalho de pelo menos uma hora, mediante pagamento de uma remuneração ou com vista a um benefício ou ganho familiar em dinheiro ou em géneros; b) tinha um emprego, não estava ao serviço, mas tinha uma ligação formal com o seu emprego; c) tinha uma empresa, mas não estava temporariamente ao trabalho por uma razão específica; d) estava em situação de pré-reforma, mas encontrava-se a trabalhar no período de referência</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Prestação de rendimento social de inserção</a:t>
          </a:r>
          <a:r>
            <a:rPr lang="pt-PT" sz="800" b="0" i="0" u="none" strike="noStrike" baseline="0">
              <a:solidFill>
                <a:srgbClr val="000000"/>
              </a:solidFill>
              <a:latin typeface="Arial"/>
              <a:cs typeface="Arial"/>
            </a:rPr>
            <a:t>: atribuição pecuniária, de carácter transitório, variável em função do rendimento e da composição dos agregados familiares dos requerentes e calculada por referência ao valor do rendimento social de inserção.</a:t>
          </a: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Remuneração mensal base: </a:t>
          </a:r>
          <a:r>
            <a:rPr lang="pt-PT" sz="800" b="0" i="0" u="none" strike="noStrike" baseline="0">
              <a:solidFill>
                <a:srgbClr val="000000"/>
              </a:solidFill>
              <a:latin typeface="Arial"/>
              <a:cs typeface="Arial"/>
            </a:rPr>
            <a:t>montante ilíquido em dinheiro e/ ou géneros pago aos trabalhadores no período de referência e correspondente às horas normais de trabalho, independentemente de terem faltado ou não por férias, maternidade, greves, formação profissional, doença e acidentes de trabalho por tempo igual ou inferior a um mês. Remuneração mensal ganho: remuneração base, prémios e subsídios  regulares e remuneração por trabalho suplementar.</a:t>
          </a:r>
        </a:p>
        <a:p>
          <a:pPr rtl="0" fontAlgn="base"/>
          <a:endParaRPr lang="pt-PT" sz="800" b="1" i="0" baseline="0">
            <a:latin typeface="Arial" pitchFamily="34" charset="0"/>
            <a:ea typeface="+mn-ea"/>
            <a:cs typeface="Arial" pitchFamily="34" charset="0"/>
          </a:endParaRPr>
        </a:p>
        <a:p>
          <a:pPr rtl="0" eaLnBrk="1" fontAlgn="auto" latinLnBrk="0" hangingPunct="1"/>
          <a:r>
            <a:rPr lang="pt-PT" sz="800" b="1" i="0" baseline="0">
              <a:latin typeface="Arial" pitchFamily="34" charset="0"/>
              <a:ea typeface="+mn-ea"/>
              <a:cs typeface="Arial" pitchFamily="34" charset="0"/>
            </a:rPr>
            <a:t>Rendimento social de inserção (RSI):</a:t>
          </a:r>
          <a:r>
            <a:rPr lang="pt-PT" sz="800" b="0" i="0" baseline="0">
              <a:latin typeface="Arial" pitchFamily="34" charset="0"/>
              <a:ea typeface="+mn-ea"/>
              <a:cs typeface="Arial" pitchFamily="34" charset="0"/>
            </a:rPr>
            <a:t> montante indexado ao valor legalmente fixado para a pensão social do subsistema de solidariedade e calculado por referência à composição dos agregados familiares.</a:t>
          </a:r>
          <a:endParaRPr lang="pt-PT" sz="800">
            <a:latin typeface="Arial" pitchFamily="34" charset="0"/>
            <a:ea typeface="+mn-ea"/>
            <a:cs typeface="Arial" pitchFamily="34" charset="0"/>
          </a:endParaRPr>
        </a:p>
        <a:p>
          <a:pPr rtl="0" fontAlgn="base"/>
          <a:endParaRPr lang="pt-PT" sz="800" b="1" i="0" baseline="0">
            <a:latin typeface="Arial" pitchFamily="34" charset="0"/>
            <a:ea typeface="+mn-ea"/>
            <a:cs typeface="Arial" pitchFamily="34" charset="0"/>
          </a:endParaRPr>
        </a:p>
        <a:p>
          <a:pPr rtl="0"/>
          <a:r>
            <a:rPr lang="pt-PT" sz="800" b="1" i="0" baseline="0">
              <a:latin typeface="Arial" pitchFamily="34" charset="0"/>
              <a:ea typeface="+mn-ea"/>
              <a:cs typeface="Arial" pitchFamily="34" charset="0"/>
            </a:rPr>
            <a:t>Taxa de atividade: </a:t>
          </a:r>
          <a:r>
            <a:rPr lang="pt-PT" sz="800" b="0" i="0" baseline="0">
              <a:latin typeface="Arial" pitchFamily="34" charset="0"/>
              <a:ea typeface="+mn-ea"/>
              <a:cs typeface="Arial" pitchFamily="34" charset="0"/>
            </a:rPr>
            <a:t>relação entre a população ativa e a população total com 15 e mais anos de idade.</a:t>
          </a:r>
        </a:p>
        <a:p>
          <a:pPr rtl="0"/>
          <a:endParaRPr lang="pt-PT" sz="800">
            <a:latin typeface="Arial" pitchFamily="34" charset="0"/>
            <a:ea typeface="+mn-ea"/>
            <a:cs typeface="Arial" pitchFamily="34" charset="0"/>
          </a:endParaRPr>
        </a:p>
        <a:p>
          <a:pPr rtl="0"/>
          <a:r>
            <a:rPr lang="pt-PT" sz="800" b="1" i="0" baseline="0">
              <a:latin typeface="Arial" pitchFamily="34" charset="0"/>
              <a:ea typeface="+mn-ea"/>
              <a:cs typeface="Arial" pitchFamily="34" charset="0"/>
            </a:rPr>
            <a:t>Taxa de emprego:</a:t>
          </a:r>
          <a:r>
            <a:rPr lang="pt-PT" sz="800" b="0" i="0" baseline="0">
              <a:latin typeface="Arial" pitchFamily="34" charset="0"/>
              <a:ea typeface="+mn-ea"/>
              <a:cs typeface="Arial" pitchFamily="34" charset="0"/>
            </a:rPr>
            <a:t> número de pessoas com emprego expresso em percentagem do total da população no mesmo grupo etário.</a:t>
          </a:r>
          <a:endParaRPr lang="pt-PT" sz="800">
            <a:latin typeface="Arial" pitchFamily="34" charset="0"/>
            <a:cs typeface="Arial" pitchFamily="34" charset="0"/>
          </a:endParaRPr>
        </a:p>
        <a:p>
          <a:pPr rtl="0" fontAlgn="base"/>
          <a:endParaRPr lang="pt-PT" sz="800" b="0" i="0" baseline="0">
            <a:latin typeface="Arial" pitchFamily="34" charset="0"/>
            <a:ea typeface="+mn-ea"/>
            <a:cs typeface="Arial" pitchFamily="34" charset="0"/>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xdr:txBody>
    </xdr:sp>
    <xdr:clientData/>
  </xdr:twoCellAnchor>
  <xdr:twoCellAnchor>
    <xdr:from>
      <xdr:col>1</xdr:col>
      <xdr:colOff>0</xdr:colOff>
      <xdr:row>0</xdr:row>
      <xdr:rowOff>0</xdr:rowOff>
    </xdr:from>
    <xdr:to>
      <xdr:col>3</xdr:col>
      <xdr:colOff>240573</xdr:colOff>
      <xdr:row>1</xdr:row>
      <xdr:rowOff>8550</xdr:rowOff>
    </xdr:to>
    <xdr:grpSp>
      <xdr:nvGrpSpPr>
        <xdr:cNvPr id="8" name="Grupo 7"/>
        <xdr:cNvGrpSpPr/>
      </xdr:nvGrpSpPr>
      <xdr:grpSpPr>
        <a:xfrm>
          <a:off x="66675" y="0"/>
          <a:ext cx="612048" cy="180000"/>
          <a:chOff x="4797152" y="7020272"/>
          <a:chExt cx="612048" cy="180000"/>
        </a:xfrm>
      </xdr:grpSpPr>
      <xdr:sp macro="" textlink="">
        <xdr:nvSpPr>
          <xdr:cNvPr id="9" name="Rectângulo 8"/>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0" name="Rectângulo 9"/>
          <xdr:cNvSpPr/>
        </xdr:nvSpPr>
        <xdr:spPr>
          <a:xfrm>
            <a:off x="5013176" y="7020272"/>
            <a:ext cx="180000" cy="180000"/>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1" name="Rectângulo 10"/>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364398</xdr:colOff>
      <xdr:row>1</xdr:row>
      <xdr:rowOff>8550</xdr:rowOff>
    </xdr:to>
    <xdr:grpSp>
      <xdr:nvGrpSpPr>
        <xdr:cNvPr id="2" name="Grupo 1"/>
        <xdr:cNvGrpSpPr/>
      </xdr:nvGrpSpPr>
      <xdr:grpSpPr>
        <a:xfrm>
          <a:off x="66675" y="0"/>
          <a:ext cx="602523" cy="180000"/>
          <a:chOff x="4797152" y="7020272"/>
          <a:chExt cx="612048" cy="180000"/>
        </a:xfrm>
      </xdr:grpSpPr>
      <xdr:sp macro="" textlink="">
        <xdr:nvSpPr>
          <xdr:cNvPr id="3" name="Rectângulo 2"/>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21</xdr:col>
      <xdr:colOff>238125</xdr:colOff>
      <xdr:row>0</xdr:row>
      <xdr:rowOff>0</xdr:rowOff>
    </xdr:from>
    <xdr:to>
      <xdr:col>24</xdr:col>
      <xdr:colOff>11973</xdr:colOff>
      <xdr:row>1</xdr:row>
      <xdr:rowOff>8550</xdr:rowOff>
    </xdr:to>
    <xdr:grpSp>
      <xdr:nvGrpSpPr>
        <xdr:cNvPr id="2" name="Grupo 1"/>
        <xdr:cNvGrpSpPr/>
      </xdr:nvGrpSpPr>
      <xdr:grpSpPr>
        <a:xfrm>
          <a:off x="5943600" y="0"/>
          <a:ext cx="612048" cy="180000"/>
          <a:chOff x="4797152" y="7020272"/>
          <a:chExt cx="612048" cy="180000"/>
        </a:xfrm>
      </xdr:grpSpPr>
      <xdr:sp macro="" textlink="">
        <xdr:nvSpPr>
          <xdr:cNvPr id="3" name="Rectângulo 2"/>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21</xdr:col>
      <xdr:colOff>238125</xdr:colOff>
      <xdr:row>0</xdr:row>
      <xdr:rowOff>0</xdr:rowOff>
    </xdr:from>
    <xdr:to>
      <xdr:col>24</xdr:col>
      <xdr:colOff>11973</xdr:colOff>
      <xdr:row>1</xdr:row>
      <xdr:rowOff>8550</xdr:rowOff>
    </xdr:to>
    <xdr:grpSp>
      <xdr:nvGrpSpPr>
        <xdr:cNvPr id="6" name="Grupo 5"/>
        <xdr:cNvGrpSpPr/>
      </xdr:nvGrpSpPr>
      <xdr:grpSpPr>
        <a:xfrm>
          <a:off x="5943600" y="0"/>
          <a:ext cx="612048" cy="180000"/>
          <a:chOff x="4797152" y="7020272"/>
          <a:chExt cx="612048" cy="180000"/>
        </a:xfrm>
      </xdr:grpSpPr>
      <xdr:sp macro="" textlink="">
        <xdr:nvSpPr>
          <xdr:cNvPr id="7" name="Rectângulo 6"/>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8" name="Rectângulo 7"/>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9" name="Rectângulo 8"/>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0</xdr:row>
      <xdr:rowOff>4737</xdr:rowOff>
    </xdr:from>
    <xdr:to>
      <xdr:col>3</xdr:col>
      <xdr:colOff>364398</xdr:colOff>
      <xdr:row>1</xdr:row>
      <xdr:rowOff>13287</xdr:rowOff>
    </xdr:to>
    <xdr:grpSp>
      <xdr:nvGrpSpPr>
        <xdr:cNvPr id="2" name="Grupo 1"/>
        <xdr:cNvGrpSpPr/>
      </xdr:nvGrpSpPr>
      <xdr:grpSpPr>
        <a:xfrm>
          <a:off x="66675" y="4737"/>
          <a:ext cx="602523" cy="180000"/>
          <a:chOff x="4797152" y="7020272"/>
          <a:chExt cx="612048" cy="180000"/>
        </a:xfrm>
      </xdr:grpSpPr>
      <xdr:sp macro="" textlink="">
        <xdr:nvSpPr>
          <xdr:cNvPr id="3" name="Rectângulo 2"/>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8.xml><?xml version="1.0" encoding="utf-8"?>
<xdr:wsDr xmlns:xdr="http://schemas.openxmlformats.org/drawingml/2006/spreadsheetDrawing" xmlns:a="http://schemas.openxmlformats.org/drawingml/2006/main">
  <xdr:twoCellAnchor editAs="oneCell">
    <xdr:from>
      <xdr:col>3</xdr:col>
      <xdr:colOff>1181100</xdr:colOff>
      <xdr:row>17</xdr:row>
      <xdr:rowOff>9525</xdr:rowOff>
    </xdr:from>
    <xdr:to>
      <xdr:col>3</xdr:col>
      <xdr:colOff>1438275</xdr:colOff>
      <xdr:row>17</xdr:row>
      <xdr:rowOff>28575</xdr:rowOff>
    </xdr:to>
    <xdr:sp macro="" textlink="">
      <xdr:nvSpPr>
        <xdr:cNvPr id="2" name="Text Box 1"/>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3" name="Text Box 2"/>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4" name="Text Box 3"/>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5" name="Text Box 4"/>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6" name="Text Box 5"/>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7" name="Text Box 6"/>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8" name="Text Box 7"/>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9" name="Text Box 8"/>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xdr:from>
      <xdr:col>15</xdr:col>
      <xdr:colOff>238125</xdr:colOff>
      <xdr:row>0</xdr:row>
      <xdr:rowOff>0</xdr:rowOff>
    </xdr:from>
    <xdr:to>
      <xdr:col>18</xdr:col>
      <xdr:colOff>11973</xdr:colOff>
      <xdr:row>1</xdr:row>
      <xdr:rowOff>8550</xdr:rowOff>
    </xdr:to>
    <xdr:grpSp>
      <xdr:nvGrpSpPr>
        <xdr:cNvPr id="10" name="Grupo 9"/>
        <xdr:cNvGrpSpPr/>
      </xdr:nvGrpSpPr>
      <xdr:grpSpPr>
        <a:xfrm>
          <a:off x="6105525" y="0"/>
          <a:ext cx="612048" cy="180000"/>
          <a:chOff x="4797152" y="7020272"/>
          <a:chExt cx="612048" cy="180000"/>
        </a:xfrm>
      </xdr:grpSpPr>
      <xdr:sp macro="" textlink="">
        <xdr:nvSpPr>
          <xdr:cNvPr id="11" name="Rectângulo 10"/>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2" name="Rectângulo 11"/>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3" name="Rectângulo 12"/>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editAs="oneCell">
    <xdr:from>
      <xdr:col>21</xdr:col>
      <xdr:colOff>1181100</xdr:colOff>
      <xdr:row>22</xdr:row>
      <xdr:rowOff>9525</xdr:rowOff>
    </xdr:from>
    <xdr:to>
      <xdr:col>21</xdr:col>
      <xdr:colOff>1181100</xdr:colOff>
      <xdr:row>22</xdr:row>
      <xdr:rowOff>28575</xdr:rowOff>
    </xdr:to>
    <xdr:sp macro="" textlink="">
      <xdr:nvSpPr>
        <xdr:cNvPr id="14" name="Text Box 1"/>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21</xdr:col>
      <xdr:colOff>1181100</xdr:colOff>
      <xdr:row>22</xdr:row>
      <xdr:rowOff>9525</xdr:rowOff>
    </xdr:from>
    <xdr:to>
      <xdr:col>21</xdr:col>
      <xdr:colOff>1181100</xdr:colOff>
      <xdr:row>22</xdr:row>
      <xdr:rowOff>28575</xdr:rowOff>
    </xdr:to>
    <xdr:sp macro="" textlink="">
      <xdr:nvSpPr>
        <xdr:cNvPr id="15" name="Text Box 2"/>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21</xdr:col>
      <xdr:colOff>1181100</xdr:colOff>
      <xdr:row>22</xdr:row>
      <xdr:rowOff>9525</xdr:rowOff>
    </xdr:from>
    <xdr:to>
      <xdr:col>21</xdr:col>
      <xdr:colOff>1181100</xdr:colOff>
      <xdr:row>22</xdr:row>
      <xdr:rowOff>28575</xdr:rowOff>
    </xdr:to>
    <xdr:sp macro="" textlink="">
      <xdr:nvSpPr>
        <xdr:cNvPr id="16" name="Text Box 3"/>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21</xdr:col>
      <xdr:colOff>1181100</xdr:colOff>
      <xdr:row>22</xdr:row>
      <xdr:rowOff>9525</xdr:rowOff>
    </xdr:from>
    <xdr:to>
      <xdr:col>21</xdr:col>
      <xdr:colOff>1181100</xdr:colOff>
      <xdr:row>22</xdr:row>
      <xdr:rowOff>28575</xdr:rowOff>
    </xdr:to>
    <xdr:sp macro="" textlink="">
      <xdr:nvSpPr>
        <xdr:cNvPr id="17" name="Text Box 4"/>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21</xdr:col>
      <xdr:colOff>1181100</xdr:colOff>
      <xdr:row>22</xdr:row>
      <xdr:rowOff>9525</xdr:rowOff>
    </xdr:from>
    <xdr:to>
      <xdr:col>21</xdr:col>
      <xdr:colOff>1181100</xdr:colOff>
      <xdr:row>22</xdr:row>
      <xdr:rowOff>28575</xdr:rowOff>
    </xdr:to>
    <xdr:sp macro="" textlink="">
      <xdr:nvSpPr>
        <xdr:cNvPr id="18" name="Text Box 5"/>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21</xdr:col>
      <xdr:colOff>1181100</xdr:colOff>
      <xdr:row>22</xdr:row>
      <xdr:rowOff>9525</xdr:rowOff>
    </xdr:from>
    <xdr:to>
      <xdr:col>21</xdr:col>
      <xdr:colOff>1181100</xdr:colOff>
      <xdr:row>22</xdr:row>
      <xdr:rowOff>28575</xdr:rowOff>
    </xdr:to>
    <xdr:sp macro="" textlink="">
      <xdr:nvSpPr>
        <xdr:cNvPr id="19" name="Text Box 6"/>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21</xdr:col>
      <xdr:colOff>1181100</xdr:colOff>
      <xdr:row>22</xdr:row>
      <xdr:rowOff>9525</xdr:rowOff>
    </xdr:from>
    <xdr:to>
      <xdr:col>21</xdr:col>
      <xdr:colOff>1181100</xdr:colOff>
      <xdr:row>22</xdr:row>
      <xdr:rowOff>28575</xdr:rowOff>
    </xdr:to>
    <xdr:sp macro="" textlink="">
      <xdr:nvSpPr>
        <xdr:cNvPr id="20" name="Text Box 7"/>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21</xdr:col>
      <xdr:colOff>1181100</xdr:colOff>
      <xdr:row>22</xdr:row>
      <xdr:rowOff>9525</xdr:rowOff>
    </xdr:from>
    <xdr:to>
      <xdr:col>21</xdr:col>
      <xdr:colOff>1181100</xdr:colOff>
      <xdr:row>22</xdr:row>
      <xdr:rowOff>28575</xdr:rowOff>
    </xdr:to>
    <xdr:sp macro="" textlink="">
      <xdr:nvSpPr>
        <xdr:cNvPr id="21" name="Text Box 8"/>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392973</xdr:colOff>
      <xdr:row>1</xdr:row>
      <xdr:rowOff>8550</xdr:rowOff>
    </xdr:to>
    <xdr:grpSp>
      <xdr:nvGrpSpPr>
        <xdr:cNvPr id="2" name="Grupo 1"/>
        <xdr:cNvGrpSpPr/>
      </xdr:nvGrpSpPr>
      <xdr:grpSpPr>
        <a:xfrm>
          <a:off x="66675" y="0"/>
          <a:ext cx="631098" cy="180000"/>
          <a:chOff x="4797152" y="7020272"/>
          <a:chExt cx="612048" cy="180000"/>
        </a:xfrm>
      </xdr:grpSpPr>
      <xdr:sp macro="" textlink="">
        <xdr:nvSpPr>
          <xdr:cNvPr id="3" name="Rectângulo 2"/>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3_dados\ine\ipc\dashboard-table-scroll_IPC_com%20total.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Dashboard"/>
      <sheetName val="Data"/>
      <sheetName val="Calculation"/>
      <sheetName val="links"/>
      <sheetName val="Folha2"/>
    </sheetNames>
    <sheetDataSet>
      <sheetData sheetId="0" refreshError="1"/>
      <sheetData sheetId="1" refreshError="1"/>
      <sheetData sheetId="2">
        <row r="7">
          <cell r="E7">
            <v>4</v>
          </cell>
        </row>
      </sheetData>
      <sheetData sheetId="3" refreshError="1"/>
      <sheetData sheetId="4" refreshError="1"/>
    </sheetDataSet>
  </externalBook>
</externalLink>
</file>

<file path=xl/theme/_rels/theme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Viagem">
  <a:themeElements>
    <a:clrScheme name="Pag14">
      <a:dk1>
        <a:sysClr val="windowText" lastClr="000000"/>
      </a:dk1>
      <a:lt1>
        <a:sysClr val="window" lastClr="FFFFFF"/>
      </a:lt1>
      <a:dk2>
        <a:srgbClr val="1F497D"/>
      </a:dk2>
      <a:lt2>
        <a:srgbClr val="EEECE1"/>
      </a:lt2>
      <a:accent1>
        <a:srgbClr val="00599D"/>
      </a:accent1>
      <a:accent2>
        <a:srgbClr val="FF9900"/>
      </a:accent2>
      <a:accent3>
        <a:srgbClr val="669900"/>
      </a:accent3>
      <a:accent4>
        <a:srgbClr val="008080"/>
      </a:accent4>
      <a:accent5>
        <a:srgbClr val="D3EEFF"/>
      </a:accent5>
      <a:accent6>
        <a:srgbClr val="EBF7FF"/>
      </a:accent6>
      <a:hlink>
        <a:srgbClr val="1F497D"/>
      </a:hlink>
      <a:folHlink>
        <a:srgbClr val="0984AE"/>
      </a:folHlink>
    </a:clrScheme>
    <a:fontScheme name="Viagem">
      <a:majorFont>
        <a:latin typeface="Franklin Gothic Medium"/>
        <a:ea typeface=""/>
        <a:cs typeface=""/>
        <a:font script="Jpan" typeface="HG創英角ｺﾞｼｯｸUB"/>
        <a:font script="Hang" typeface="돋움"/>
        <a:font script="Hans" typeface="隶书"/>
        <a:font script="Hant" typeface="微軟正黑體"/>
        <a:font script="Arab" typeface="Tahoma"/>
        <a:font script="Hebr" typeface="Aharoni"/>
        <a:font script="Thai" typeface="Lily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ajorFont>
      <a:minorFont>
        <a:latin typeface="Franklin Gothic Book"/>
        <a:ea typeface=""/>
        <a:cs typeface=""/>
        <a:font script="Jpan" typeface="HGｺﾞｼｯｸE"/>
        <a:font script="Hang" typeface="돋움"/>
        <a:font script="Hans" typeface="华文楷体"/>
        <a:font script="Hant" typeface="微軟正黑體"/>
        <a:font script="Arab" typeface="Tahoma"/>
        <a:font script="Hebr" typeface="Aharoni"/>
        <a:font script="Thai" typeface="Lily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inorFont>
    </a:fontScheme>
    <a:fmtScheme name="Viagem">
      <a:fillStyleLst>
        <a:solidFill>
          <a:schemeClr val="phClr"/>
        </a:solidFill>
        <a:gradFill rotWithShape="1">
          <a:gsLst>
            <a:gs pos="0">
              <a:schemeClr val="phClr">
                <a:tint val="30000"/>
                <a:satMod val="250000"/>
              </a:schemeClr>
            </a:gs>
            <a:gs pos="72000">
              <a:schemeClr val="phClr">
                <a:tint val="75000"/>
                <a:satMod val="210000"/>
              </a:schemeClr>
            </a:gs>
            <a:gs pos="100000">
              <a:schemeClr val="phClr">
                <a:tint val="85000"/>
                <a:satMod val="210000"/>
              </a:schemeClr>
            </a:gs>
          </a:gsLst>
          <a:lin ang="5400000" scaled="1"/>
        </a:gradFill>
        <a:gradFill rotWithShape="1">
          <a:gsLst>
            <a:gs pos="0">
              <a:schemeClr val="phClr">
                <a:tint val="75000"/>
                <a:shade val="85000"/>
                <a:satMod val="230000"/>
              </a:schemeClr>
            </a:gs>
            <a:gs pos="25000">
              <a:schemeClr val="phClr">
                <a:tint val="90000"/>
                <a:shade val="70000"/>
                <a:satMod val="220000"/>
              </a:schemeClr>
            </a:gs>
            <a:gs pos="50000">
              <a:schemeClr val="phClr">
                <a:tint val="90000"/>
                <a:shade val="58000"/>
                <a:satMod val="225000"/>
              </a:schemeClr>
            </a:gs>
            <a:gs pos="65000">
              <a:schemeClr val="phClr">
                <a:tint val="90000"/>
                <a:shade val="58000"/>
                <a:satMod val="225000"/>
              </a:schemeClr>
            </a:gs>
            <a:gs pos="80000">
              <a:schemeClr val="phClr">
                <a:tint val="90000"/>
                <a:shade val="69000"/>
                <a:satMod val="220000"/>
              </a:schemeClr>
            </a:gs>
            <a:gs pos="100000">
              <a:schemeClr val="phClr">
                <a:tint val="77000"/>
                <a:shade val="80000"/>
                <a:satMod val="230000"/>
              </a:schemeClr>
            </a:gs>
          </a:gsLst>
          <a:lin ang="5400000" scaled="1"/>
        </a:gradFill>
      </a:fillStyleLst>
      <a:lnStyleLst>
        <a:ln w="10000" cap="flat" cmpd="sng" algn="ctr">
          <a:solidFill>
            <a:schemeClr val="ph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76200" dist="50800" dir="5400000" rotWithShape="0">
              <a:srgbClr val="4E3B30">
                <a:alpha val="60000"/>
              </a:srgbClr>
            </a:outerShdw>
          </a:effectLst>
        </a:effectStyle>
        <a:effectStyle>
          <a:effectLst>
            <a:outerShdw blurRad="76200" dist="50800" dir="5400000" rotWithShape="0">
              <a:srgbClr val="4E3B30">
                <a:alpha val="60000"/>
              </a:srgbClr>
            </a:outerShdw>
          </a:effectLst>
          <a:scene3d>
            <a:camera prst="orthographicFront">
              <a:rot lat="0" lon="0" rev="0"/>
            </a:camera>
            <a:lightRig rig="threePt" dir="tl">
              <a:rot lat="0" lon="0" rev="0"/>
            </a:lightRig>
          </a:scene3d>
          <a:sp3d prstMaterial="metal">
            <a:bevelT w="10000" h="10000"/>
          </a:sp3d>
        </a:effectStyle>
        <a:effectStyle>
          <a:effectLst>
            <a:outerShdw blurRad="76200" dist="50800" dir="5400000" rotWithShape="0">
              <a:srgbClr val="4E3B30">
                <a:alpha val="60000"/>
              </a:srgbClr>
            </a:outerShdw>
          </a:effectLst>
          <a:scene3d>
            <a:camera prst="obliqueTopLeft" fov="600000">
              <a:rot lat="0" lon="0" rev="0"/>
            </a:camera>
            <a:lightRig rig="balanced" dir="t">
              <a:rot lat="0" lon="0" rev="19200000"/>
            </a:lightRig>
          </a:scene3d>
          <a:sp3d contourW="12700" prstMaterial="matte">
            <a:bevelT w="60000" h="50800"/>
            <a:contourClr>
              <a:schemeClr val="phClr">
                <a:shade val="60000"/>
                <a:satMod val="110000"/>
              </a:schemeClr>
            </a:contourClr>
          </a:sp3d>
        </a:effectStyle>
      </a:effectStyleLst>
      <a:bgFillStyleLst>
        <a:solidFill>
          <a:schemeClr val="phClr"/>
        </a:solidFill>
        <a:blipFill>
          <a:blip xmlns:r="http://schemas.openxmlformats.org/officeDocument/2006/relationships" r:embed="rId1">
            <a:duotone>
              <a:schemeClr val="phClr">
                <a:shade val="90000"/>
                <a:satMod val="150000"/>
              </a:schemeClr>
              <a:schemeClr val="phClr">
                <a:tint val="88000"/>
                <a:satMod val="105000"/>
              </a:schemeClr>
            </a:duotone>
          </a:blip>
          <a:tile tx="0" ty="0" sx="95000" sy="95000" flip="none" algn="t"/>
        </a:blipFill>
        <a:blipFill>
          <a:blip xmlns:r="http://schemas.openxmlformats.org/officeDocument/2006/relationships" r:embed="rId2">
            <a:duotone>
              <a:schemeClr val="phClr">
                <a:shade val="30000"/>
                <a:satMod val="455000"/>
              </a:schemeClr>
              <a:schemeClr val="phClr">
                <a:tint val="95000"/>
                <a:satMod val="120000"/>
              </a:schemeClr>
            </a:duotone>
          </a:blip>
          <a:stretch>
            <a:fillRect/>
          </a:stretch>
        </a:blip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7.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8.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2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21.bin"/></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6.xml"/><Relationship Id="rId1" Type="http://schemas.openxmlformats.org/officeDocument/2006/relationships/printerSettings" Target="../printerSettings/printerSettings22.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3.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4.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25.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5" Type="http://schemas.openxmlformats.org/officeDocument/2006/relationships/drawing" Target="../drawings/drawing2.xml"/><Relationship Id="rId4" Type="http://schemas.openxmlformats.org/officeDocument/2006/relationships/printerSettings" Target="../printerSettings/printerSettings5.bin"/></Relationships>
</file>

<file path=xl/worksheets/_rels/sheet20.xml.rels><?xml version="1.0" encoding="UTF-8" standalone="yes"?>
<Relationships xmlns="http://schemas.openxmlformats.org/package/2006/relationships"><Relationship Id="rId3" Type="http://schemas.openxmlformats.org/officeDocument/2006/relationships/printerSettings" Target="../printerSettings/printerSettings28.bin"/><Relationship Id="rId2" Type="http://schemas.openxmlformats.org/officeDocument/2006/relationships/printerSettings" Target="../printerSettings/printerSettings27.bin"/><Relationship Id="rId1" Type="http://schemas.openxmlformats.org/officeDocument/2006/relationships/printerSettings" Target="../printerSettings/printerSettings26.bin"/><Relationship Id="rId5" Type="http://schemas.openxmlformats.org/officeDocument/2006/relationships/drawing" Target="../drawings/drawing39.xml"/><Relationship Id="rId4" Type="http://schemas.openxmlformats.org/officeDocument/2006/relationships/printerSettings" Target="../printerSettings/printerSettings29.bin"/></Relationships>
</file>

<file path=xl/worksheets/_rels/sheet21.xml.rels><?xml version="1.0" encoding="UTF-8" standalone="yes"?>
<Relationships xmlns="http://schemas.openxmlformats.org/package/2006/relationships"><Relationship Id="rId3" Type="http://schemas.openxmlformats.org/officeDocument/2006/relationships/printerSettings" Target="../printerSettings/printerSettings32.bin"/><Relationship Id="rId2" Type="http://schemas.openxmlformats.org/officeDocument/2006/relationships/printerSettings" Target="../printerSettings/printerSettings31.bin"/><Relationship Id="rId1" Type="http://schemas.openxmlformats.org/officeDocument/2006/relationships/printerSettings" Target="../printerSettings/printerSettings30.bin"/><Relationship Id="rId5" Type="http://schemas.openxmlformats.org/officeDocument/2006/relationships/drawing" Target="../drawings/drawing40.xml"/><Relationship Id="rId4" Type="http://schemas.openxmlformats.org/officeDocument/2006/relationships/printerSettings" Target="../printerSettings/printerSettings33.bin"/></Relationships>
</file>

<file path=xl/worksheets/_rels/sheet22.xml.rels><?xml version="1.0" encoding="UTF-8" standalone="yes"?>
<Relationships xmlns="http://schemas.openxmlformats.org/package/2006/relationships"><Relationship Id="rId3" Type="http://schemas.openxmlformats.org/officeDocument/2006/relationships/printerSettings" Target="../printerSettings/printerSettings36.bin"/><Relationship Id="rId7" Type="http://schemas.openxmlformats.org/officeDocument/2006/relationships/printerSettings" Target="../printerSettings/printerSettings37.bin"/><Relationship Id="rId2" Type="http://schemas.openxmlformats.org/officeDocument/2006/relationships/printerSettings" Target="../printerSettings/printerSettings35.bin"/><Relationship Id="rId1" Type="http://schemas.openxmlformats.org/officeDocument/2006/relationships/printerSettings" Target="../printerSettings/printerSettings34.bin"/><Relationship Id="rId6" Type="http://schemas.openxmlformats.org/officeDocument/2006/relationships/hyperlink" Target="http://www.gee.min-economia.pt/" TargetMode="External"/><Relationship Id="rId5" Type="http://schemas.openxmlformats.org/officeDocument/2006/relationships/hyperlink" Target="mailto:dados@gee.min-economia.pt/" TargetMode="External"/><Relationship Id="rId4" Type="http://schemas.openxmlformats.org/officeDocument/2006/relationships/hyperlink" Target="http://www.gee.min-economia.pt/pagina.aspx?js=0&amp;codigono=67637170AAAAAAAAAAAAAAAA"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 Id="rId5" Type="http://schemas.openxmlformats.org/officeDocument/2006/relationships/drawing" Target="../drawings/drawing3.xml"/><Relationship Id="rId4" Type="http://schemas.openxmlformats.org/officeDocument/2006/relationships/printerSettings" Target="../printerSettings/printerSettings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1.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2.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5.bin"/></Relationships>
</file>

<file path=xl/worksheets/sheet1.xml><?xml version="1.0" encoding="utf-8"?>
<worksheet xmlns="http://schemas.openxmlformats.org/spreadsheetml/2006/main" xmlns:r="http://schemas.openxmlformats.org/officeDocument/2006/relationships">
  <sheetPr codeName="Folha1">
    <tabColor theme="9"/>
  </sheetPr>
  <dimension ref="A1:P74"/>
  <sheetViews>
    <sheetView tabSelected="1" showRuler="0" zoomScaleNormal="100" workbookViewId="0"/>
  </sheetViews>
  <sheetFormatPr defaultRowHeight="12.75"/>
  <cols>
    <col min="1" max="1" width="1.42578125" style="191" customWidth="1"/>
    <col min="2" max="2" width="2.5703125" style="191" customWidth="1"/>
    <col min="3" max="3" width="31.140625" style="191" customWidth="1"/>
    <col min="4" max="4" width="2.7109375" style="191" customWidth="1"/>
    <col min="5" max="5" width="1.28515625" style="191" customWidth="1"/>
    <col min="6" max="6" width="14" style="191" customWidth="1"/>
    <col min="7" max="7" width="5.5703125" style="191" customWidth="1"/>
    <col min="8" max="8" width="4.140625" style="191" customWidth="1"/>
    <col min="9" max="9" width="34.5703125" style="191" customWidth="1"/>
    <col min="10" max="10" width="3.28515625" style="191" customWidth="1"/>
    <col min="11" max="11" width="1.42578125" style="191" customWidth="1"/>
    <col min="12" max="12" width="8.140625" style="191" customWidth="1"/>
    <col min="13" max="16384" width="9.140625" style="191"/>
  </cols>
  <sheetData>
    <row r="1" spans="1:16" ht="7.5" customHeight="1">
      <c r="A1" s="402"/>
      <c r="B1" s="398"/>
      <c r="C1" s="398"/>
      <c r="D1" s="398"/>
      <c r="E1" s="398"/>
      <c r="F1" s="398"/>
      <c r="G1" s="398"/>
      <c r="H1" s="398"/>
      <c r="I1" s="398"/>
      <c r="J1" s="398"/>
      <c r="K1" s="398"/>
    </row>
    <row r="2" spans="1:16" ht="17.25" customHeight="1">
      <c r="A2" s="402"/>
      <c r="B2" s="375"/>
      <c r="C2" s="376"/>
      <c r="D2" s="376"/>
      <c r="E2" s="376"/>
      <c r="F2" s="376"/>
      <c r="G2" s="376"/>
      <c r="H2" s="377"/>
      <c r="I2" s="378"/>
      <c r="J2" s="378"/>
      <c r="K2" s="402"/>
    </row>
    <row r="3" spans="1:16">
      <c r="A3" s="402"/>
      <c r="B3" s="375"/>
      <c r="C3" s="376"/>
      <c r="D3" s="376"/>
      <c r="E3" s="376"/>
      <c r="F3" s="376"/>
      <c r="G3" s="376"/>
      <c r="H3" s="377"/>
      <c r="I3" s="375"/>
      <c r="J3" s="378"/>
      <c r="K3" s="402"/>
    </row>
    <row r="4" spans="1:16" ht="33.75" customHeight="1">
      <c r="A4" s="402"/>
      <c r="B4" s="375"/>
      <c r="C4" s="377"/>
      <c r="D4" s="377"/>
      <c r="E4" s="377"/>
      <c r="F4" s="377"/>
      <c r="G4" s="377"/>
      <c r="H4" s="377"/>
      <c r="I4" s="379" t="s">
        <v>35</v>
      </c>
      <c r="J4" s="375"/>
      <c r="K4" s="402"/>
    </row>
    <row r="5" spans="1:16" s="196" customFormat="1" ht="12.75" customHeight="1">
      <c r="A5" s="405"/>
      <c r="B5" s="1377"/>
      <c r="C5" s="1377"/>
      <c r="D5" s="1377"/>
      <c r="E5" s="398"/>
      <c r="F5" s="380"/>
      <c r="G5" s="380"/>
      <c r="H5" s="380"/>
      <c r="I5" s="381"/>
      <c r="J5" s="382"/>
      <c r="K5" s="402"/>
    </row>
    <row r="6" spans="1:16" ht="12.75" customHeight="1">
      <c r="A6" s="402"/>
      <c r="B6" s="402"/>
      <c r="C6" s="398"/>
      <c r="D6" s="398"/>
      <c r="E6" s="398"/>
      <c r="F6" s="380"/>
      <c r="G6" s="380"/>
      <c r="H6" s="380"/>
      <c r="I6" s="381"/>
      <c r="J6" s="382"/>
      <c r="K6" s="402"/>
      <c r="N6" s="383"/>
    </row>
    <row r="7" spans="1:16" ht="12.75" customHeight="1">
      <c r="A7" s="402"/>
      <c r="B7" s="402"/>
      <c r="C7" s="398"/>
      <c r="D7" s="398"/>
      <c r="E7" s="398"/>
      <c r="F7" s="380"/>
      <c r="G7" s="380"/>
      <c r="H7" s="397"/>
      <c r="I7" s="381"/>
      <c r="J7" s="382"/>
      <c r="K7" s="402"/>
      <c r="M7" s="384"/>
      <c r="N7" s="385"/>
    </row>
    <row r="8" spans="1:16" ht="12.75" customHeight="1">
      <c r="A8" s="402"/>
      <c r="B8" s="402"/>
      <c r="C8" s="398"/>
      <c r="D8" s="398"/>
      <c r="E8" s="398"/>
      <c r="F8" s="380"/>
      <c r="G8" s="380"/>
      <c r="H8" s="380"/>
      <c r="I8" s="381"/>
      <c r="J8" s="382"/>
      <c r="K8" s="402"/>
      <c r="M8" s="386"/>
    </row>
    <row r="9" spans="1:16" ht="12.75" customHeight="1">
      <c r="A9" s="402"/>
      <c r="B9" s="402"/>
      <c r="C9" s="398"/>
      <c r="D9" s="398"/>
      <c r="E9" s="398"/>
      <c r="F9" s="380"/>
      <c r="G9" s="380"/>
      <c r="H9" s="380"/>
      <c r="I9" s="381"/>
      <c r="J9" s="382"/>
      <c r="K9" s="402"/>
      <c r="M9" s="386"/>
    </row>
    <row r="10" spans="1:16" ht="12.75" customHeight="1">
      <c r="A10" s="402"/>
      <c r="B10" s="402"/>
      <c r="C10" s="398"/>
      <c r="D10" s="398"/>
      <c r="E10" s="398"/>
      <c r="F10" s="380"/>
      <c r="G10" s="380"/>
      <c r="H10" s="380"/>
      <c r="I10" s="381"/>
      <c r="J10" s="382"/>
      <c r="K10" s="402"/>
    </row>
    <row r="11" spans="1:16">
      <c r="A11" s="402"/>
      <c r="B11" s="402"/>
      <c r="C11" s="398"/>
      <c r="D11" s="398"/>
      <c r="E11" s="398"/>
      <c r="F11" s="380"/>
      <c r="G11" s="380"/>
      <c r="H11" s="380"/>
      <c r="I11" s="381"/>
      <c r="J11" s="382"/>
      <c r="K11" s="402"/>
    </row>
    <row r="12" spans="1:16">
      <c r="A12" s="402"/>
      <c r="B12" s="430" t="s">
        <v>27</v>
      </c>
      <c r="C12" s="428"/>
      <c r="D12" s="428"/>
      <c r="E12" s="398"/>
      <c r="F12" s="380"/>
      <c r="G12" s="380"/>
      <c r="H12" s="380"/>
      <c r="I12" s="381"/>
      <c r="J12" s="382"/>
      <c r="K12" s="402"/>
    </row>
    <row r="13" spans="1:16" ht="13.5" thickBot="1">
      <c r="A13" s="402"/>
      <c r="B13" s="402"/>
      <c r="C13" s="398"/>
      <c r="D13" s="398"/>
      <c r="E13" s="398"/>
      <c r="F13" s="380"/>
      <c r="G13" s="380"/>
      <c r="H13" s="380"/>
      <c r="I13" s="381"/>
      <c r="J13" s="382"/>
      <c r="K13" s="402"/>
      <c r="P13" s="387"/>
    </row>
    <row r="14" spans="1:16" ht="13.5" thickBot="1">
      <c r="A14" s="402"/>
      <c r="B14" s="435"/>
      <c r="C14" s="421" t="s">
        <v>21</v>
      </c>
      <c r="D14" s="418">
        <v>3</v>
      </c>
      <c r="E14" s="398"/>
      <c r="F14" s="380"/>
      <c r="G14" s="380"/>
      <c r="H14" s="380"/>
      <c r="I14" s="381"/>
      <c r="J14" s="382"/>
      <c r="K14" s="402"/>
      <c r="P14" s="387"/>
    </row>
    <row r="15" spans="1:16" ht="13.5" thickBot="1">
      <c r="A15" s="402"/>
      <c r="B15" s="402"/>
      <c r="C15" s="429"/>
      <c r="D15" s="408"/>
      <c r="E15" s="398"/>
      <c r="F15" s="380"/>
      <c r="G15" s="380"/>
      <c r="H15" s="380"/>
      <c r="I15" s="381"/>
      <c r="J15" s="382"/>
      <c r="K15" s="402"/>
      <c r="P15" s="387"/>
    </row>
    <row r="16" spans="1:16" ht="13.5" thickBot="1">
      <c r="A16" s="402"/>
      <c r="B16" s="435"/>
      <c r="C16" s="421" t="s">
        <v>33</v>
      </c>
      <c r="D16" s="414">
        <v>4</v>
      </c>
      <c r="E16" s="398"/>
      <c r="F16" s="380"/>
      <c r="G16" s="380"/>
      <c r="H16" s="380"/>
      <c r="I16" s="381"/>
      <c r="J16" s="382"/>
      <c r="K16" s="402"/>
      <c r="P16" s="387"/>
    </row>
    <row r="17" spans="1:16" ht="13.5" thickBot="1">
      <c r="A17" s="402"/>
      <c r="B17" s="403"/>
      <c r="C17" s="416"/>
      <c r="D17" s="412"/>
      <c r="E17" s="398"/>
      <c r="F17" s="380"/>
      <c r="G17" s="380"/>
      <c r="H17" s="380"/>
      <c r="I17" s="381"/>
      <c r="J17" s="382"/>
      <c r="K17" s="402"/>
      <c r="P17" s="387"/>
    </row>
    <row r="18" spans="1:16" ht="13.5" customHeight="1" thickBot="1">
      <c r="A18" s="402"/>
      <c r="B18" s="434"/>
      <c r="C18" s="413" t="s">
        <v>32</v>
      </c>
      <c r="D18" s="414">
        <v>6</v>
      </c>
      <c r="E18" s="398"/>
      <c r="F18" s="380"/>
      <c r="G18" s="380"/>
      <c r="H18" s="380"/>
      <c r="I18" s="381"/>
      <c r="J18" s="382"/>
      <c r="K18" s="402"/>
    </row>
    <row r="19" spans="1:16">
      <c r="A19" s="402"/>
      <c r="B19" s="426"/>
      <c r="C19" s="411" t="s">
        <v>2</v>
      </c>
      <c r="D19" s="408">
        <v>6</v>
      </c>
      <c r="E19" s="398"/>
      <c r="F19" s="380"/>
      <c r="G19" s="380"/>
      <c r="H19" s="380"/>
      <c r="I19" s="381"/>
      <c r="J19" s="382"/>
      <c r="K19" s="402"/>
    </row>
    <row r="20" spans="1:16">
      <c r="A20" s="402"/>
      <c r="B20" s="426"/>
      <c r="C20" s="411" t="s">
        <v>13</v>
      </c>
      <c r="D20" s="408">
        <v>7</v>
      </c>
      <c r="E20" s="398"/>
      <c r="F20" s="380"/>
      <c r="G20" s="380"/>
      <c r="H20" s="380"/>
      <c r="I20" s="381"/>
      <c r="J20" s="382"/>
      <c r="K20" s="402"/>
    </row>
    <row r="21" spans="1:16">
      <c r="A21" s="402"/>
      <c r="B21" s="426"/>
      <c r="C21" s="411" t="s">
        <v>7</v>
      </c>
      <c r="D21" s="408">
        <v>8</v>
      </c>
      <c r="E21" s="398"/>
      <c r="F21" s="380"/>
      <c r="G21" s="380"/>
      <c r="H21" s="380"/>
      <c r="I21" s="381"/>
      <c r="J21" s="382"/>
      <c r="K21" s="402"/>
    </row>
    <row r="22" spans="1:16">
      <c r="A22" s="402"/>
      <c r="B22" s="427"/>
      <c r="C22" s="411" t="s">
        <v>49</v>
      </c>
      <c r="D22" s="408">
        <v>9</v>
      </c>
      <c r="E22" s="398"/>
      <c r="F22" s="388"/>
      <c r="G22" s="380"/>
      <c r="H22" s="380"/>
      <c r="I22" s="381"/>
      <c r="J22" s="382"/>
      <c r="K22" s="402"/>
    </row>
    <row r="23" spans="1:16" ht="22.5" customHeight="1">
      <c r="A23" s="402"/>
      <c r="B23" s="406"/>
      <c r="C23" s="419" t="s">
        <v>28</v>
      </c>
      <c r="D23" s="408">
        <v>10</v>
      </c>
      <c r="E23" s="398"/>
      <c r="F23" s="380"/>
      <c r="G23" s="380"/>
      <c r="H23" s="380"/>
      <c r="I23" s="381"/>
      <c r="J23" s="382"/>
      <c r="K23" s="402"/>
    </row>
    <row r="24" spans="1:16">
      <c r="A24" s="402"/>
      <c r="B24" s="406"/>
      <c r="C24" s="411" t="s">
        <v>25</v>
      </c>
      <c r="D24" s="408">
        <v>11</v>
      </c>
      <c r="E24" s="398"/>
      <c r="F24" s="380"/>
      <c r="G24" s="380"/>
      <c r="H24" s="380"/>
      <c r="I24" s="381"/>
      <c r="J24" s="382"/>
      <c r="K24" s="402"/>
    </row>
    <row r="25" spans="1:16" ht="12.75" customHeight="1" thickBot="1">
      <c r="A25" s="402"/>
      <c r="B25" s="398"/>
      <c r="C25" s="411"/>
      <c r="D25" s="408"/>
      <c r="E25" s="398"/>
      <c r="F25" s="380"/>
      <c r="G25" s="1378" t="s">
        <v>582</v>
      </c>
      <c r="H25" s="1379"/>
      <c r="I25" s="1379"/>
      <c r="J25" s="388"/>
      <c r="K25" s="402"/>
    </row>
    <row r="26" spans="1:16" ht="13.5" customHeight="1" thickBot="1">
      <c r="A26" s="402"/>
      <c r="B26" s="529"/>
      <c r="C26" s="413" t="s">
        <v>12</v>
      </c>
      <c r="D26" s="414">
        <v>12</v>
      </c>
      <c r="E26" s="398"/>
      <c r="F26" s="380"/>
      <c r="G26" s="1379"/>
      <c r="H26" s="1379"/>
      <c r="I26" s="1379"/>
      <c r="J26" s="388"/>
      <c r="K26" s="402"/>
    </row>
    <row r="27" spans="1:16" ht="12.75" customHeight="1">
      <c r="A27" s="402"/>
      <c r="B27" s="399"/>
      <c r="C27" s="411" t="s">
        <v>45</v>
      </c>
      <c r="D27" s="408">
        <v>12</v>
      </c>
      <c r="E27" s="398"/>
      <c r="F27" s="380"/>
      <c r="G27" s="1379"/>
      <c r="H27" s="1379"/>
      <c r="I27" s="1379"/>
      <c r="J27" s="388"/>
      <c r="K27" s="402"/>
    </row>
    <row r="28" spans="1:16" ht="22.5" customHeight="1">
      <c r="A28" s="402"/>
      <c r="B28" s="399"/>
      <c r="C28" s="424" t="s">
        <v>549</v>
      </c>
      <c r="D28" s="408">
        <v>12</v>
      </c>
      <c r="E28" s="398"/>
      <c r="F28" s="380"/>
      <c r="G28" s="1379"/>
      <c r="H28" s="1379"/>
      <c r="I28" s="1379"/>
      <c r="J28" s="388"/>
      <c r="K28" s="402"/>
    </row>
    <row r="29" spans="1:16" ht="12.75" customHeight="1" thickBot="1">
      <c r="A29" s="402"/>
      <c r="B29" s="406"/>
      <c r="C29" s="425"/>
      <c r="D29" s="412"/>
      <c r="E29" s="398"/>
      <c r="F29" s="380"/>
      <c r="G29" s="1379"/>
      <c r="H29" s="1379"/>
      <c r="I29" s="1379"/>
      <c r="J29" s="388"/>
      <c r="K29" s="402"/>
    </row>
    <row r="30" spans="1:16" ht="13.5" customHeight="1" thickBot="1">
      <c r="A30" s="402"/>
      <c r="B30" s="433"/>
      <c r="C30" s="413" t="s">
        <v>11</v>
      </c>
      <c r="D30" s="414">
        <v>13</v>
      </c>
      <c r="E30" s="398"/>
      <c r="F30" s="380"/>
      <c r="G30" s="1379"/>
      <c r="H30" s="1379"/>
      <c r="I30" s="1379"/>
      <c r="J30" s="388"/>
      <c r="K30" s="402"/>
    </row>
    <row r="31" spans="1:16" ht="12.75" customHeight="1">
      <c r="A31" s="402"/>
      <c r="B31" s="399"/>
      <c r="C31" s="407" t="s">
        <v>18</v>
      </c>
      <c r="D31" s="408">
        <v>13</v>
      </c>
      <c r="E31" s="398"/>
      <c r="F31" s="380"/>
      <c r="G31" s="1379"/>
      <c r="H31" s="1379"/>
      <c r="I31" s="1379"/>
      <c r="J31" s="388"/>
      <c r="K31" s="402"/>
    </row>
    <row r="32" spans="1:16" ht="12.75" customHeight="1">
      <c r="A32" s="402"/>
      <c r="B32" s="399"/>
      <c r="C32" s="409" t="s">
        <v>8</v>
      </c>
      <c r="D32" s="408">
        <v>14</v>
      </c>
      <c r="E32" s="398"/>
      <c r="F32" s="380"/>
      <c r="G32" s="389"/>
      <c r="H32" s="389"/>
      <c r="I32" s="389"/>
      <c r="J32" s="388"/>
      <c r="K32" s="402"/>
    </row>
    <row r="33" spans="1:11" ht="12.75" customHeight="1">
      <c r="A33" s="402"/>
      <c r="B33" s="399"/>
      <c r="C33" s="409" t="s">
        <v>26</v>
      </c>
      <c r="D33" s="408">
        <v>14</v>
      </c>
      <c r="E33" s="398"/>
      <c r="F33" s="380"/>
      <c r="G33" s="389"/>
      <c r="H33" s="389"/>
      <c r="I33" s="389"/>
      <c r="J33" s="388"/>
      <c r="K33" s="402"/>
    </row>
    <row r="34" spans="1:11" ht="12.75" customHeight="1">
      <c r="A34" s="402"/>
      <c r="B34" s="399"/>
      <c r="C34" s="409" t="s">
        <v>6</v>
      </c>
      <c r="D34" s="408">
        <v>15</v>
      </c>
      <c r="E34" s="398"/>
      <c r="F34" s="380"/>
      <c r="G34" s="389"/>
      <c r="H34" s="389"/>
      <c r="I34" s="389"/>
      <c r="J34" s="388"/>
      <c r="K34" s="402"/>
    </row>
    <row r="35" spans="1:11" ht="22.5" customHeight="1">
      <c r="A35" s="402"/>
      <c r="B35" s="399"/>
      <c r="C35" s="407" t="s">
        <v>50</v>
      </c>
      <c r="D35" s="408">
        <v>16</v>
      </c>
      <c r="E35" s="398"/>
      <c r="F35" s="380"/>
      <c r="G35" s="389"/>
      <c r="H35" s="389"/>
      <c r="I35" s="389"/>
      <c r="J35" s="388"/>
      <c r="K35" s="402"/>
    </row>
    <row r="36" spans="1:11" ht="12.75" customHeight="1">
      <c r="A36" s="402"/>
      <c r="B36" s="410"/>
      <c r="C36" s="409" t="s">
        <v>14</v>
      </c>
      <c r="D36" s="408">
        <v>16</v>
      </c>
      <c r="E36" s="398"/>
      <c r="F36" s="380"/>
      <c r="G36" s="380"/>
      <c r="H36" s="380"/>
      <c r="I36" s="381"/>
      <c r="J36" s="382"/>
      <c r="K36" s="402"/>
    </row>
    <row r="37" spans="1:11" ht="12.75" customHeight="1">
      <c r="A37" s="402"/>
      <c r="B37" s="399"/>
      <c r="C37" s="411" t="s">
        <v>31</v>
      </c>
      <c r="D37" s="408">
        <v>17</v>
      </c>
      <c r="E37" s="398"/>
      <c r="F37" s="380"/>
      <c r="G37" s="380"/>
      <c r="H37" s="380"/>
      <c r="I37" s="390"/>
      <c r="J37" s="390"/>
      <c r="K37" s="402"/>
    </row>
    <row r="38" spans="1:11" ht="13.5" thickBot="1">
      <c r="A38" s="402"/>
      <c r="B38" s="402"/>
      <c r="C38" s="398"/>
      <c r="D38" s="412"/>
      <c r="E38" s="398"/>
      <c r="F38" s="380"/>
      <c r="G38" s="380"/>
      <c r="H38" s="380"/>
      <c r="I38" s="390"/>
      <c r="J38" s="390"/>
      <c r="K38" s="402"/>
    </row>
    <row r="39" spans="1:11" ht="13.5" customHeight="1" thickBot="1">
      <c r="A39" s="402"/>
      <c r="B39" s="508"/>
      <c r="C39" s="413" t="s">
        <v>29</v>
      </c>
      <c r="D39" s="414">
        <v>18</v>
      </c>
      <c r="E39" s="398"/>
      <c r="F39" s="380"/>
      <c r="G39" s="380"/>
      <c r="H39" s="380"/>
      <c r="I39" s="390"/>
      <c r="J39" s="390"/>
      <c r="K39" s="402"/>
    </row>
    <row r="40" spans="1:11">
      <c r="A40" s="402"/>
      <c r="B40" s="402"/>
      <c r="C40" s="411" t="s">
        <v>30</v>
      </c>
      <c r="D40" s="408">
        <v>18</v>
      </c>
      <c r="E40" s="398"/>
      <c r="F40" s="380"/>
      <c r="G40" s="380"/>
      <c r="H40" s="380"/>
      <c r="I40" s="391"/>
      <c r="J40" s="391"/>
      <c r="K40" s="402"/>
    </row>
    <row r="41" spans="1:11">
      <c r="A41" s="402"/>
      <c r="B41" s="410"/>
      <c r="C41" s="411" t="s">
        <v>0</v>
      </c>
      <c r="D41" s="408">
        <v>19</v>
      </c>
      <c r="E41" s="398"/>
      <c r="F41" s="380"/>
      <c r="G41" s="380"/>
      <c r="H41" s="380"/>
      <c r="I41" s="392"/>
      <c r="J41" s="393"/>
      <c r="K41" s="402"/>
    </row>
    <row r="42" spans="1:11">
      <c r="A42" s="402"/>
      <c r="B42" s="410"/>
      <c r="C42" s="411" t="s">
        <v>16</v>
      </c>
      <c r="D42" s="408">
        <v>19</v>
      </c>
      <c r="E42" s="398"/>
      <c r="F42" s="380"/>
      <c r="G42" s="380"/>
      <c r="H42" s="380"/>
      <c r="I42" s="392"/>
      <c r="J42" s="393"/>
      <c r="K42" s="402"/>
    </row>
    <row r="43" spans="1:11">
      <c r="A43" s="402"/>
      <c r="B43" s="410"/>
      <c r="C43" s="411" t="s">
        <v>1</v>
      </c>
      <c r="D43" s="415">
        <v>19</v>
      </c>
      <c r="E43" s="416"/>
      <c r="F43" s="394"/>
      <c r="G43" s="395"/>
      <c r="H43" s="394"/>
      <c r="I43" s="394"/>
      <c r="J43" s="394"/>
      <c r="K43" s="402"/>
    </row>
    <row r="44" spans="1:11">
      <c r="A44" s="402"/>
      <c r="B44" s="410"/>
      <c r="C44" s="411" t="s">
        <v>22</v>
      </c>
      <c r="D44" s="415">
        <v>19</v>
      </c>
      <c r="E44" s="416"/>
      <c r="F44" s="394"/>
      <c r="G44" s="395"/>
      <c r="H44" s="394"/>
      <c r="I44" s="394"/>
      <c r="J44" s="394"/>
      <c r="K44" s="402"/>
    </row>
    <row r="45" spans="1:11" ht="12.75" customHeight="1" thickBot="1">
      <c r="A45" s="402"/>
      <c r="B45" s="406"/>
      <c r="C45" s="406"/>
      <c r="D45" s="417"/>
      <c r="E45" s="400"/>
      <c r="F45" s="392"/>
      <c r="G45" s="395"/>
      <c r="H45" s="392"/>
      <c r="I45" s="392"/>
      <c r="J45" s="393"/>
      <c r="K45" s="402"/>
    </row>
    <row r="46" spans="1:11" ht="13.5" customHeight="1" thickBot="1">
      <c r="A46" s="402"/>
      <c r="B46" s="436"/>
      <c r="C46" s="413" t="s">
        <v>38</v>
      </c>
      <c r="D46" s="418">
        <v>20</v>
      </c>
      <c r="E46" s="400"/>
      <c r="F46" s="392"/>
      <c r="G46" s="395"/>
      <c r="H46" s="392"/>
      <c r="I46" s="392"/>
      <c r="J46" s="393"/>
      <c r="K46" s="402"/>
    </row>
    <row r="47" spans="1:11">
      <c r="A47" s="402"/>
      <c r="B47" s="402"/>
      <c r="C47" s="411" t="s">
        <v>47</v>
      </c>
      <c r="D47" s="415">
        <v>20</v>
      </c>
      <c r="E47" s="400"/>
      <c r="F47" s="392"/>
      <c r="G47" s="395"/>
      <c r="H47" s="392"/>
      <c r="I47" s="392"/>
      <c r="J47" s="393"/>
      <c r="K47" s="402"/>
    </row>
    <row r="48" spans="1:11" ht="12.75" customHeight="1">
      <c r="A48" s="402"/>
      <c r="B48" s="406"/>
      <c r="C48" s="419" t="s">
        <v>447</v>
      </c>
      <c r="D48" s="420">
        <v>21</v>
      </c>
      <c r="E48" s="400"/>
      <c r="F48" s="392"/>
      <c r="G48" s="395"/>
      <c r="H48" s="392"/>
      <c r="I48" s="392"/>
      <c r="J48" s="393"/>
      <c r="K48" s="402"/>
    </row>
    <row r="49" spans="1:11" ht="11.25" customHeight="1" thickBot="1">
      <c r="A49" s="402"/>
      <c r="B49" s="402"/>
      <c r="C49" s="419"/>
      <c r="D49" s="419"/>
      <c r="E49" s="400"/>
      <c r="F49" s="392"/>
      <c r="G49" s="395"/>
      <c r="H49" s="392"/>
      <c r="I49" s="392"/>
      <c r="J49" s="393"/>
      <c r="K49" s="402"/>
    </row>
    <row r="50" spans="1:11" ht="13.5" thickBot="1">
      <c r="A50" s="402"/>
      <c r="B50" s="432"/>
      <c r="C50" s="421" t="s">
        <v>4</v>
      </c>
      <c r="D50" s="418">
        <v>22</v>
      </c>
      <c r="E50" s="416"/>
      <c r="F50" s="394"/>
      <c r="G50" s="395"/>
      <c r="H50" s="394"/>
      <c r="I50" s="394"/>
      <c r="J50" s="394"/>
      <c r="K50" s="402"/>
    </row>
    <row r="51" spans="1:11" ht="23.25" customHeight="1">
      <c r="A51" s="402"/>
      <c r="B51" s="422"/>
      <c r="C51" s="423"/>
      <c r="D51" s="423"/>
      <c r="E51" s="400"/>
      <c r="F51" s="392"/>
      <c r="G51" s="395"/>
      <c r="H51" s="392"/>
      <c r="I51" s="392"/>
      <c r="J51" s="393"/>
      <c r="K51" s="402"/>
    </row>
    <row r="52" spans="1:11" ht="21" customHeight="1">
      <c r="A52" s="402"/>
      <c r="B52" s="402"/>
      <c r="C52" s="399"/>
      <c r="D52" s="399"/>
      <c r="E52" s="400"/>
      <c r="F52" s="392"/>
      <c r="G52" s="395"/>
      <c r="H52" s="392"/>
      <c r="I52" s="392"/>
      <c r="J52" s="393"/>
      <c r="K52" s="402"/>
    </row>
    <row r="53" spans="1:11" ht="19.5" customHeight="1">
      <c r="A53" s="402"/>
      <c r="B53" s="402"/>
      <c r="C53" s="431" t="s">
        <v>51</v>
      </c>
      <c r="D53" s="401"/>
      <c r="E53" s="400"/>
      <c r="F53" s="392"/>
      <c r="G53" s="395"/>
      <c r="H53" s="392"/>
      <c r="I53" s="392"/>
      <c r="J53" s="393"/>
      <c r="K53" s="402"/>
    </row>
    <row r="54" spans="1:11" ht="9.75" customHeight="1">
      <c r="A54" s="402"/>
      <c r="B54" s="402"/>
      <c r="C54" s="402"/>
      <c r="D54" s="401"/>
      <c r="E54" s="400"/>
      <c r="F54" s="392"/>
      <c r="G54" s="395"/>
      <c r="H54" s="392"/>
      <c r="I54" s="392"/>
      <c r="J54" s="393"/>
      <c r="K54" s="402"/>
    </row>
    <row r="55" spans="1:11" ht="22.5" customHeight="1">
      <c r="A55" s="402"/>
      <c r="B55" s="404" t="s">
        <v>377</v>
      </c>
      <c r="C55" s="1380" t="s">
        <v>548</v>
      </c>
      <c r="D55" s="1380"/>
      <c r="E55" s="1380"/>
      <c r="F55" s="392"/>
      <c r="G55" s="395"/>
      <c r="H55" s="392"/>
      <c r="I55" s="392"/>
      <c r="J55" s="393"/>
      <c r="K55" s="402"/>
    </row>
    <row r="56" spans="1:11" ht="22.5" customHeight="1">
      <c r="A56" s="402"/>
      <c r="B56" s="404" t="s">
        <v>377</v>
      </c>
      <c r="C56" s="509" t="s">
        <v>551</v>
      </c>
      <c r="D56" s="509"/>
      <c r="E56" s="510"/>
      <c r="F56" s="392"/>
      <c r="G56" s="395"/>
      <c r="H56" s="392"/>
      <c r="I56" s="392"/>
      <c r="J56" s="393"/>
      <c r="K56" s="402"/>
    </row>
    <row r="57" spans="1:11" s="196" customFormat="1" ht="18" customHeight="1">
      <c r="A57" s="405"/>
      <c r="B57" s="399"/>
      <c r="C57" s="399"/>
      <c r="D57" s="399"/>
      <c r="E57" s="399"/>
      <c r="F57" s="396"/>
      <c r="G57" s="396"/>
      <c r="H57" s="396"/>
      <c r="I57" s="396"/>
      <c r="J57" s="396"/>
      <c r="K57" s="405"/>
    </row>
    <row r="58" spans="1:11" ht="7.5" customHeight="1">
      <c r="A58" s="402"/>
      <c r="B58" s="402"/>
      <c r="C58" s="403"/>
      <c r="D58" s="403"/>
      <c r="E58" s="403"/>
      <c r="F58" s="403"/>
      <c r="G58" s="403"/>
      <c r="H58" s="403"/>
      <c r="I58" s="403"/>
      <c r="J58" s="403"/>
      <c r="K58" s="403"/>
    </row>
    <row r="59" spans="1:11" ht="21" customHeight="1"/>
    <row r="60" spans="1:11" ht="21" customHeight="1"/>
    <row r="70" spans="10:11" ht="8.25" customHeight="1"/>
    <row r="72" spans="10:11" ht="9" customHeight="1">
      <c r="K72" s="209"/>
    </row>
    <row r="73" spans="10:11" ht="8.25" customHeight="1">
      <c r="J73" s="1381"/>
      <c r="K73" s="1381"/>
    </row>
    <row r="74" spans="10:11" ht="9.75" customHeight="1"/>
  </sheetData>
  <mergeCells count="4">
    <mergeCell ref="B5:D5"/>
    <mergeCell ref="G25:I31"/>
    <mergeCell ref="C55:E55"/>
    <mergeCell ref="J73:K73"/>
  </mergeCells>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sheetPr>
    <tabColor theme="6"/>
  </sheetPr>
  <dimension ref="A1:AC73"/>
  <sheetViews>
    <sheetView zoomScaleNormal="100" workbookViewId="0"/>
  </sheetViews>
  <sheetFormatPr defaultRowHeight="12.75"/>
  <cols>
    <col min="1" max="1" width="1" style="605" customWidth="1"/>
    <col min="2" max="2" width="2.5703125" style="605" customWidth="1"/>
    <col min="3" max="3" width="1" style="605" customWidth="1"/>
    <col min="4" max="4" width="11.85546875" style="605" customWidth="1"/>
    <col min="5" max="5" width="0.5703125" style="605" customWidth="1"/>
    <col min="6" max="6" width="13.28515625" style="940" customWidth="1"/>
    <col min="7" max="7" width="0.28515625" style="605" customWidth="1"/>
    <col min="8" max="8" width="8" style="605" customWidth="1"/>
    <col min="9" max="9" width="0.28515625" style="605" customWidth="1"/>
    <col min="10" max="10" width="8" style="605" customWidth="1"/>
    <col min="11" max="11" width="0.28515625" style="605" customWidth="1"/>
    <col min="12" max="12" width="8.7109375" style="605" customWidth="1"/>
    <col min="13" max="13" width="0.28515625" style="605" customWidth="1"/>
    <col min="14" max="14" width="8" style="605" customWidth="1"/>
    <col min="15" max="15" width="0.28515625" style="605" customWidth="1"/>
    <col min="16" max="16" width="8" style="605" customWidth="1"/>
    <col min="17" max="17" width="0.28515625" style="605" customWidth="1"/>
    <col min="18" max="18" width="8.7109375" style="605" customWidth="1"/>
    <col min="19" max="19" width="0.28515625" style="605" customWidth="1"/>
    <col min="20" max="20" width="8" style="605" customWidth="1"/>
    <col min="21" max="21" width="0.28515625" style="605" customWidth="1"/>
    <col min="22" max="22" width="8.7109375" style="605" customWidth="1"/>
    <col min="23" max="23" width="2.5703125" style="605" customWidth="1"/>
    <col min="24" max="24" width="1" style="605" customWidth="1"/>
    <col min="25" max="16384" width="9.140625" style="605"/>
  </cols>
  <sheetData>
    <row r="1" spans="1:29" ht="13.5" customHeight="1">
      <c r="A1" s="600"/>
      <c r="B1" s="924"/>
      <c r="C1" s="1513"/>
      <c r="D1" s="1513"/>
      <c r="E1" s="604"/>
      <c r="F1" s="925"/>
      <c r="G1" s="604"/>
      <c r="H1" s="604"/>
      <c r="I1" s="604"/>
      <c r="J1" s="604"/>
      <c r="K1" s="604"/>
      <c r="L1" s="604"/>
      <c r="M1" s="604"/>
      <c r="N1" s="604"/>
      <c r="O1" s="604"/>
      <c r="P1" s="1514" t="s">
        <v>400</v>
      </c>
      <c r="Q1" s="1514"/>
      <c r="R1" s="1514"/>
      <c r="S1" s="1514"/>
      <c r="T1" s="1514"/>
      <c r="U1" s="1514"/>
      <c r="V1" s="1514"/>
      <c r="W1" s="1514"/>
      <c r="X1" s="600"/>
    </row>
    <row r="2" spans="1:29" ht="6" customHeight="1">
      <c r="A2" s="600"/>
      <c r="B2" s="782"/>
      <c r="C2" s="922"/>
      <c r="D2" s="922"/>
      <c r="E2" s="926"/>
      <c r="F2" s="927"/>
      <c r="G2" s="926"/>
      <c r="H2" s="926"/>
      <c r="I2" s="926"/>
      <c r="J2" s="926"/>
      <c r="K2" s="926"/>
      <c r="L2" s="610"/>
      <c r="M2" s="610"/>
      <c r="N2" s="610"/>
      <c r="O2" s="610"/>
      <c r="P2" s="610"/>
      <c r="Q2" s="610"/>
      <c r="R2" s="610"/>
      <c r="S2" s="610"/>
      <c r="T2" s="610"/>
      <c r="U2" s="610"/>
      <c r="V2" s="1515" t="s">
        <v>72</v>
      </c>
      <c r="W2" s="610"/>
      <c r="X2" s="600"/>
    </row>
    <row r="3" spans="1:29" ht="6.75" customHeight="1" thickBot="1">
      <c r="A3" s="600"/>
      <c r="B3" s="691"/>
      <c r="C3" s="610"/>
      <c r="D3" s="610"/>
      <c r="E3" s="610"/>
      <c r="F3" s="928"/>
      <c r="G3" s="610"/>
      <c r="H3" s="610"/>
      <c r="I3" s="610"/>
      <c r="J3" s="610"/>
      <c r="K3" s="610"/>
      <c r="L3" s="610"/>
      <c r="M3" s="610"/>
      <c r="N3" s="610"/>
      <c r="O3" s="610"/>
      <c r="P3" s="610"/>
      <c r="Q3" s="610"/>
      <c r="R3" s="610"/>
      <c r="S3" s="610"/>
      <c r="T3" s="610"/>
      <c r="U3" s="610"/>
      <c r="V3" s="1516"/>
      <c r="W3" s="916"/>
      <c r="X3" s="600"/>
    </row>
    <row r="4" spans="1:29" s="614" customFormat="1" ht="13.5" customHeight="1" thickBot="1">
      <c r="A4" s="612"/>
      <c r="B4" s="903"/>
      <c r="C4" s="1517" t="s">
        <v>277</v>
      </c>
      <c r="D4" s="1518"/>
      <c r="E4" s="1518"/>
      <c r="F4" s="1518"/>
      <c r="G4" s="1518"/>
      <c r="H4" s="1518"/>
      <c r="I4" s="1518"/>
      <c r="J4" s="1518"/>
      <c r="K4" s="1518"/>
      <c r="L4" s="1518"/>
      <c r="M4" s="1518"/>
      <c r="N4" s="1518"/>
      <c r="O4" s="1518"/>
      <c r="P4" s="1518"/>
      <c r="Q4" s="1518"/>
      <c r="R4" s="1518"/>
      <c r="S4" s="1518"/>
      <c r="T4" s="1518"/>
      <c r="U4" s="1518"/>
      <c r="V4" s="1519"/>
      <c r="W4" s="610"/>
      <c r="X4" s="610"/>
    </row>
    <row r="5" spans="1:29" ht="4.5" customHeight="1">
      <c r="A5" s="600"/>
      <c r="B5" s="691"/>
      <c r="C5" s="1520" t="s">
        <v>175</v>
      </c>
      <c r="D5" s="1520"/>
      <c r="E5" s="615"/>
      <c r="F5" s="904"/>
      <c r="G5" s="904"/>
      <c r="H5" s="904"/>
      <c r="I5" s="904"/>
      <c r="J5" s="904"/>
      <c r="K5" s="904"/>
      <c r="L5" s="904"/>
      <c r="M5" s="904"/>
      <c r="N5" s="904"/>
      <c r="O5" s="904"/>
      <c r="Q5" s="904"/>
      <c r="R5" s="904"/>
      <c r="S5" s="904"/>
      <c r="T5" s="904"/>
      <c r="U5" s="904"/>
      <c r="V5" s="904"/>
      <c r="W5" s="610"/>
      <c r="X5" s="610"/>
    </row>
    <row r="6" spans="1:29" ht="12" customHeight="1">
      <c r="A6" s="600"/>
      <c r="B6" s="691"/>
      <c r="C6" s="1521"/>
      <c r="D6" s="1521"/>
      <c r="E6" s="615"/>
      <c r="F6" s="1524">
        <v>2012</v>
      </c>
      <c r="G6" s="1524"/>
      <c r="H6" s="1524"/>
      <c r="I6" s="1524"/>
      <c r="J6" s="1524"/>
      <c r="K6" s="1524"/>
      <c r="L6" s="1524"/>
      <c r="M6" s="1524"/>
      <c r="N6" s="1524"/>
      <c r="O6" s="905"/>
      <c r="P6" s="1524">
        <v>2013</v>
      </c>
      <c r="Q6" s="1524"/>
      <c r="R6" s="1524"/>
      <c r="S6" s="1524"/>
      <c r="T6" s="1524"/>
      <c r="U6" s="1524"/>
      <c r="V6" s="1524"/>
      <c r="W6" s="610"/>
      <c r="X6" s="610"/>
    </row>
    <row r="7" spans="1:29" ht="12" customHeight="1">
      <c r="A7" s="600"/>
      <c r="B7" s="691"/>
      <c r="C7" s="615"/>
      <c r="D7" s="615"/>
      <c r="E7" s="615"/>
      <c r="F7" s="917" t="s">
        <v>201</v>
      </c>
      <c r="G7" s="618"/>
      <c r="H7" s="1522" t="s">
        <v>202</v>
      </c>
      <c r="I7" s="1522"/>
      <c r="J7" s="1522"/>
      <c r="K7" s="618"/>
      <c r="L7" s="1522" t="s">
        <v>199</v>
      </c>
      <c r="M7" s="1522"/>
      <c r="N7" s="1522"/>
      <c r="O7" s="905"/>
      <c r="P7" s="1523" t="s">
        <v>200</v>
      </c>
      <c r="Q7" s="1523"/>
      <c r="R7" s="1523"/>
      <c r="S7" s="905"/>
      <c r="T7" s="1523" t="s">
        <v>201</v>
      </c>
      <c r="U7" s="1523"/>
      <c r="V7" s="1523"/>
      <c r="W7" s="610"/>
      <c r="X7" s="610"/>
    </row>
    <row r="8" spans="1:29" ht="18" customHeight="1">
      <c r="A8" s="600"/>
      <c r="B8" s="929"/>
      <c r="C8" s="1496" t="s">
        <v>70</v>
      </c>
      <c r="D8" s="1496"/>
      <c r="E8" s="915"/>
      <c r="F8" s="930">
        <v>1013.3</v>
      </c>
      <c r="G8" s="919"/>
      <c r="H8" s="1511">
        <v>924</v>
      </c>
      <c r="I8" s="1511"/>
      <c r="J8" s="1511"/>
      <c r="K8" s="931"/>
      <c r="L8" s="1511">
        <v>928.3</v>
      </c>
      <c r="M8" s="1511"/>
      <c r="N8" s="1511"/>
      <c r="O8" s="932"/>
      <c r="P8" s="1511">
        <v>895.8</v>
      </c>
      <c r="Q8" s="1511"/>
      <c r="R8" s="1511"/>
      <c r="S8" s="932"/>
      <c r="T8" s="1511">
        <v>876.7</v>
      </c>
      <c r="U8" s="1511"/>
      <c r="V8" s="1511"/>
      <c r="W8" s="933"/>
      <c r="X8" s="610"/>
      <c r="Y8" s="977"/>
      <c r="Z8" s="684"/>
    </row>
    <row r="9" spans="1:29" ht="15" customHeight="1">
      <c r="A9" s="600"/>
      <c r="B9" s="691"/>
      <c r="C9" s="1512" t="s">
        <v>74</v>
      </c>
      <c r="D9" s="1512"/>
      <c r="E9" s="615"/>
      <c r="F9" s="1348">
        <v>507.2</v>
      </c>
      <c r="G9" s="1218"/>
      <c r="H9" s="1501">
        <v>466.5</v>
      </c>
      <c r="I9" s="1501"/>
      <c r="J9" s="1501"/>
      <c r="K9" s="259"/>
      <c r="L9" s="1501">
        <v>453.5</v>
      </c>
      <c r="M9" s="1501"/>
      <c r="N9" s="1501"/>
      <c r="O9" s="1349"/>
      <c r="P9" s="1501">
        <v>446.6</v>
      </c>
      <c r="Q9" s="1501"/>
      <c r="R9" s="1501"/>
      <c r="S9" s="1349"/>
      <c r="T9" s="1501">
        <v>439.7</v>
      </c>
      <c r="U9" s="1501"/>
      <c r="V9" s="1501"/>
      <c r="W9" s="610"/>
      <c r="X9" s="110"/>
      <c r="Y9" s="684"/>
      <c r="Z9" s="684"/>
      <c r="AA9" s="684"/>
      <c r="AB9" s="684"/>
    </row>
    <row r="10" spans="1:29" ht="15" customHeight="1">
      <c r="A10" s="600"/>
      <c r="B10" s="691"/>
      <c r="C10" s="1512" t="s">
        <v>73</v>
      </c>
      <c r="D10" s="1512"/>
      <c r="E10" s="615"/>
      <c r="F10" s="1348">
        <v>506.1</v>
      </c>
      <c r="G10" s="1218"/>
      <c r="H10" s="1501">
        <v>457.5</v>
      </c>
      <c r="I10" s="1501"/>
      <c r="J10" s="1501"/>
      <c r="K10" s="259"/>
      <c r="L10" s="1501">
        <v>474.7</v>
      </c>
      <c r="M10" s="1501"/>
      <c r="N10" s="1501"/>
      <c r="O10" s="1349"/>
      <c r="P10" s="1501">
        <v>449.2</v>
      </c>
      <c r="Q10" s="1501"/>
      <c r="R10" s="1501"/>
      <c r="S10" s="1349"/>
      <c r="T10" s="1501">
        <v>437</v>
      </c>
      <c r="U10" s="1501"/>
      <c r="V10" s="1501"/>
      <c r="W10" s="110"/>
      <c r="X10" s="110"/>
      <c r="Y10" s="684"/>
      <c r="Z10" s="684"/>
      <c r="AA10" s="684"/>
      <c r="AB10" s="684"/>
    </row>
    <row r="11" spans="1:29" ht="15" customHeight="1">
      <c r="A11" s="600"/>
      <c r="B11" s="691"/>
      <c r="C11" s="1509"/>
      <c r="D11" s="1509"/>
      <c r="E11" s="686"/>
      <c r="F11" s="934"/>
      <c r="G11" s="936"/>
      <c r="H11" s="1510"/>
      <c r="I11" s="1510"/>
      <c r="J11" s="1510"/>
      <c r="K11" s="258"/>
      <c r="L11" s="1510"/>
      <c r="M11" s="1510"/>
      <c r="N11" s="1510"/>
      <c r="O11" s="935"/>
      <c r="P11" s="1510"/>
      <c r="Q11" s="1510"/>
      <c r="R11" s="1510"/>
      <c r="S11" s="935"/>
      <c r="T11" s="1510"/>
      <c r="U11" s="1510"/>
      <c r="V11" s="1510"/>
      <c r="W11" s="608"/>
      <c r="X11" s="608"/>
      <c r="Y11" s="684"/>
      <c r="Z11" s="684"/>
      <c r="AA11" s="684"/>
      <c r="AB11" s="684"/>
    </row>
    <row r="12" spans="1:29" ht="18" customHeight="1">
      <c r="A12" s="600"/>
      <c r="B12" s="691"/>
      <c r="C12" s="1509" t="s">
        <v>278</v>
      </c>
      <c r="D12" s="1509"/>
      <c r="E12" s="615"/>
      <c r="F12" s="934">
        <v>709.3</v>
      </c>
      <c r="G12" s="653"/>
      <c r="H12" s="1510">
        <v>673.3</v>
      </c>
      <c r="I12" s="1510"/>
      <c r="J12" s="1510"/>
      <c r="K12" s="258"/>
      <c r="L12" s="1510">
        <v>683.1</v>
      </c>
      <c r="M12" s="1510"/>
      <c r="N12" s="1510"/>
      <c r="O12" s="935"/>
      <c r="P12" s="1510">
        <v>680.5</v>
      </c>
      <c r="Q12" s="1510"/>
      <c r="R12" s="1510"/>
      <c r="S12" s="935"/>
      <c r="T12" s="1510">
        <v>687.1</v>
      </c>
      <c r="U12" s="1510"/>
      <c r="V12" s="1510"/>
      <c r="W12" s="110"/>
      <c r="X12" s="110"/>
      <c r="Y12" s="684"/>
      <c r="Z12" s="684"/>
      <c r="AA12" s="26"/>
      <c r="AB12" s="26"/>
      <c r="AC12" s="26"/>
    </row>
    <row r="13" spans="1:29" ht="15" customHeight="1">
      <c r="A13" s="600"/>
      <c r="B13" s="691"/>
      <c r="C13" s="138"/>
      <c r="D13" s="1221" t="s">
        <v>74</v>
      </c>
      <c r="E13" s="615"/>
      <c r="F13" s="1348">
        <v>347.6</v>
      </c>
      <c r="G13" s="1218"/>
      <c r="H13" s="1501">
        <v>332.3</v>
      </c>
      <c r="I13" s="1501"/>
      <c r="J13" s="1501"/>
      <c r="K13" s="259"/>
      <c r="L13" s="1501">
        <v>331.1</v>
      </c>
      <c r="M13" s="1501"/>
      <c r="N13" s="1501"/>
      <c r="O13" s="1349"/>
      <c r="P13" s="1501">
        <v>333.4</v>
      </c>
      <c r="Q13" s="1501"/>
      <c r="R13" s="1501"/>
      <c r="S13" s="1349"/>
      <c r="T13" s="1501">
        <v>340.4</v>
      </c>
      <c r="U13" s="1501"/>
      <c r="V13" s="1501"/>
      <c r="W13" s="16"/>
      <c r="X13" s="16"/>
      <c r="AA13" s="26"/>
      <c r="AB13" s="26"/>
      <c r="AC13" s="26"/>
    </row>
    <row r="14" spans="1:29" ht="15" customHeight="1">
      <c r="A14" s="600"/>
      <c r="B14" s="691"/>
      <c r="C14" s="138"/>
      <c r="D14" s="1221" t="s">
        <v>73</v>
      </c>
      <c r="E14" s="615"/>
      <c r="F14" s="1348">
        <v>361.7</v>
      </c>
      <c r="G14" s="1218"/>
      <c r="H14" s="1501">
        <v>341</v>
      </c>
      <c r="I14" s="1501"/>
      <c r="J14" s="1501"/>
      <c r="K14" s="259"/>
      <c r="L14" s="1501">
        <v>352.1</v>
      </c>
      <c r="M14" s="1501"/>
      <c r="N14" s="1501"/>
      <c r="O14" s="1349"/>
      <c r="P14" s="1501">
        <v>347.1</v>
      </c>
      <c r="Q14" s="1501"/>
      <c r="R14" s="1501"/>
      <c r="S14" s="1349"/>
      <c r="T14" s="1501">
        <v>346.7</v>
      </c>
      <c r="U14" s="1501"/>
      <c r="V14" s="1501"/>
      <c r="W14" s="16"/>
      <c r="X14" s="16"/>
      <c r="AA14" s="26"/>
      <c r="AB14" s="26"/>
      <c r="AC14" s="26"/>
    </row>
    <row r="15" spans="1:29" ht="3.75" customHeight="1">
      <c r="A15" s="600"/>
      <c r="B15" s="691"/>
      <c r="C15" s="138"/>
      <c r="D15" s="920"/>
      <c r="E15" s="615"/>
      <c r="F15" s="934"/>
      <c r="G15" s="653"/>
      <c r="H15" s="1510"/>
      <c r="I15" s="1510"/>
      <c r="J15" s="1510"/>
      <c r="K15" s="258"/>
      <c r="L15" s="1510"/>
      <c r="M15" s="1510"/>
      <c r="N15" s="1510"/>
      <c r="O15" s="935"/>
      <c r="P15" s="1510"/>
      <c r="Q15" s="1510"/>
      <c r="R15" s="1510"/>
      <c r="S15" s="935"/>
      <c r="T15" s="1510"/>
      <c r="U15" s="1510"/>
      <c r="V15" s="1510"/>
      <c r="W15" s="16"/>
      <c r="X15" s="16"/>
    </row>
    <row r="16" spans="1:29" ht="18" customHeight="1">
      <c r="A16" s="600"/>
      <c r="B16" s="691"/>
      <c r="C16" s="1509" t="s">
        <v>177</v>
      </c>
      <c r="D16" s="1509"/>
      <c r="E16" s="615"/>
      <c r="F16" s="934">
        <v>244.5</v>
      </c>
      <c r="G16" s="653"/>
      <c r="H16" s="1510">
        <v>203.2</v>
      </c>
      <c r="I16" s="1510"/>
      <c r="J16" s="1510"/>
      <c r="K16" s="258"/>
      <c r="L16" s="1510">
        <v>205.20000000000002</v>
      </c>
      <c r="M16" s="1510"/>
      <c r="N16" s="1510"/>
      <c r="O16" s="935"/>
      <c r="P16" s="1510">
        <v>184.2</v>
      </c>
      <c r="Q16" s="1510"/>
      <c r="R16" s="1510"/>
      <c r="S16" s="935"/>
      <c r="T16" s="1510">
        <v>163.69999999999999</v>
      </c>
      <c r="U16" s="1510"/>
      <c r="V16" s="1510"/>
      <c r="W16" s="217"/>
      <c r="X16" s="110"/>
    </row>
    <row r="17" spans="1:29" ht="15" customHeight="1">
      <c r="A17" s="600"/>
      <c r="B17" s="691"/>
      <c r="C17" s="138"/>
      <c r="D17" s="1221" t="s">
        <v>74</v>
      </c>
      <c r="E17" s="615"/>
      <c r="F17" s="1348">
        <v>130.19999999999999</v>
      </c>
      <c r="G17" s="1218"/>
      <c r="H17" s="1501">
        <v>112</v>
      </c>
      <c r="I17" s="1501"/>
      <c r="J17" s="1501"/>
      <c r="K17" s="259"/>
      <c r="L17" s="1501">
        <v>104.39999999999999</v>
      </c>
      <c r="M17" s="1501"/>
      <c r="N17" s="1501"/>
      <c r="O17" s="1349"/>
      <c r="P17" s="1501">
        <v>97.7</v>
      </c>
      <c r="Q17" s="1501"/>
      <c r="R17" s="1501"/>
      <c r="S17" s="1349"/>
      <c r="T17" s="1501">
        <v>87.100000000000009</v>
      </c>
      <c r="U17" s="1501"/>
      <c r="V17" s="1501"/>
      <c r="W17" s="16"/>
      <c r="X17" s="16"/>
    </row>
    <row r="18" spans="1:29" ht="15" customHeight="1">
      <c r="A18" s="600"/>
      <c r="B18" s="691"/>
      <c r="C18" s="138"/>
      <c r="D18" s="1221" t="s">
        <v>73</v>
      </c>
      <c r="E18" s="615"/>
      <c r="F18" s="1348">
        <v>114.4</v>
      </c>
      <c r="G18" s="1218"/>
      <c r="H18" s="1501">
        <v>91.1</v>
      </c>
      <c r="I18" s="1501"/>
      <c r="J18" s="1501"/>
      <c r="K18" s="259"/>
      <c r="L18" s="1501">
        <v>101.00000000000001</v>
      </c>
      <c r="M18" s="1501"/>
      <c r="N18" s="1501"/>
      <c r="O18" s="1349"/>
      <c r="P18" s="1501">
        <v>86.5</v>
      </c>
      <c r="Q18" s="1501"/>
      <c r="R18" s="1501"/>
      <c r="S18" s="1349"/>
      <c r="T18" s="1501">
        <v>76.600000000000009</v>
      </c>
      <c r="U18" s="1501"/>
      <c r="V18" s="1501"/>
      <c r="W18" s="16"/>
      <c r="X18" s="16"/>
    </row>
    <row r="19" spans="1:29" ht="3.75" customHeight="1">
      <c r="A19" s="600"/>
      <c r="B19" s="691"/>
      <c r="C19" s="138"/>
      <c r="D19" s="920"/>
      <c r="E19" s="615"/>
      <c r="F19" s="934"/>
      <c r="G19" s="918"/>
      <c r="H19" s="1510"/>
      <c r="I19" s="1510"/>
      <c r="J19" s="1510"/>
      <c r="K19" s="259"/>
      <c r="L19" s="1510"/>
      <c r="M19" s="1510"/>
      <c r="N19" s="1510"/>
      <c r="O19" s="935"/>
      <c r="P19" s="1510"/>
      <c r="Q19" s="1510"/>
      <c r="R19" s="1510"/>
      <c r="S19" s="935"/>
      <c r="T19" s="1510"/>
      <c r="U19" s="1510"/>
      <c r="V19" s="1510"/>
      <c r="W19" s="16"/>
      <c r="X19" s="16"/>
    </row>
    <row r="20" spans="1:29" ht="18" customHeight="1">
      <c r="A20" s="600"/>
      <c r="B20" s="691"/>
      <c r="C20" s="1509" t="s">
        <v>279</v>
      </c>
      <c r="D20" s="1509"/>
      <c r="E20" s="615"/>
      <c r="F20" s="934">
        <v>59.4</v>
      </c>
      <c r="G20" s="653"/>
      <c r="H20" s="1510">
        <v>47.5</v>
      </c>
      <c r="I20" s="1510"/>
      <c r="J20" s="1510"/>
      <c r="K20" s="258"/>
      <c r="L20" s="1510">
        <v>39.799999999999997</v>
      </c>
      <c r="M20" s="1510"/>
      <c r="N20" s="1510"/>
      <c r="O20" s="935"/>
      <c r="P20" s="1510">
        <v>31.099999999999998</v>
      </c>
      <c r="Q20" s="1510"/>
      <c r="R20" s="1510"/>
      <c r="S20" s="653"/>
      <c r="T20" s="1510">
        <v>25.700000000000003</v>
      </c>
      <c r="U20" s="1510"/>
      <c r="V20" s="1510"/>
      <c r="W20" s="217"/>
      <c r="X20" s="110"/>
      <c r="AA20" s="1510"/>
      <c r="AB20" s="1510"/>
      <c r="AC20" s="1510"/>
    </row>
    <row r="21" spans="1:29" ht="15" customHeight="1">
      <c r="A21" s="600"/>
      <c r="B21" s="691"/>
      <c r="C21" s="138"/>
      <c r="D21" s="1221" t="s">
        <v>74</v>
      </c>
      <c r="E21" s="615"/>
      <c r="F21" s="1348">
        <v>29.5</v>
      </c>
      <c r="G21" s="1218"/>
      <c r="H21" s="1501">
        <v>22</v>
      </c>
      <c r="I21" s="1501"/>
      <c r="J21" s="1501"/>
      <c r="K21" s="259"/>
      <c r="L21" s="1501">
        <v>18.3</v>
      </c>
      <c r="M21" s="1501"/>
      <c r="N21" s="1501"/>
      <c r="O21" s="1349"/>
      <c r="P21" s="1501" t="s">
        <v>580</v>
      </c>
      <c r="Q21" s="1501"/>
      <c r="R21" s="1501"/>
      <c r="S21" s="1218"/>
      <c r="T21" s="1501">
        <v>12.200000000000001</v>
      </c>
      <c r="U21" s="1501"/>
      <c r="V21" s="1501"/>
      <c r="W21" s="16"/>
      <c r="X21" s="16"/>
      <c r="Y21" s="1000"/>
      <c r="AA21" s="1510"/>
      <c r="AB21" s="1510"/>
      <c r="AC21" s="1510"/>
    </row>
    <row r="22" spans="1:29" ht="15" customHeight="1">
      <c r="A22" s="600"/>
      <c r="B22" s="691"/>
      <c r="C22" s="138"/>
      <c r="D22" s="1221" t="s">
        <v>73</v>
      </c>
      <c r="E22" s="615"/>
      <c r="F22" s="1348">
        <v>30.1</v>
      </c>
      <c r="G22" s="256"/>
      <c r="H22" s="1501">
        <v>25.4</v>
      </c>
      <c r="I22" s="1501"/>
      <c r="J22" s="1501"/>
      <c r="K22" s="259"/>
      <c r="L22" s="1501">
        <v>21.700000000000003</v>
      </c>
      <c r="M22" s="1501"/>
      <c r="N22" s="1501"/>
      <c r="O22" s="1350"/>
      <c r="P22" s="1501">
        <v>15.5</v>
      </c>
      <c r="Q22" s="1501"/>
      <c r="R22" s="1501"/>
      <c r="S22" s="1218"/>
      <c r="T22" s="1501">
        <v>13.700000000000001</v>
      </c>
      <c r="U22" s="1501"/>
      <c r="V22" s="1501"/>
      <c r="W22" s="16"/>
      <c r="X22" s="16"/>
      <c r="AA22" s="1510"/>
      <c r="AB22" s="1510"/>
      <c r="AC22" s="1510"/>
    </row>
    <row r="23" spans="1:29" ht="2.25" customHeight="1">
      <c r="A23" s="600"/>
      <c r="B23" s="691"/>
      <c r="C23" s="138"/>
      <c r="D23" s="138"/>
      <c r="E23" s="615"/>
      <c r="F23" s="928"/>
      <c r="G23" s="610"/>
      <c r="H23" s="610"/>
      <c r="I23" s="610"/>
      <c r="J23" s="16"/>
      <c r="K23" s="16"/>
      <c r="L23" s="16"/>
      <c r="M23" s="16"/>
      <c r="N23" s="16"/>
      <c r="O23" s="16"/>
      <c r="P23" s="16"/>
      <c r="Q23" s="16"/>
      <c r="R23" s="610"/>
      <c r="S23" s="610"/>
      <c r="T23" s="937"/>
      <c r="U23" s="937"/>
      <c r="V23" s="937"/>
      <c r="W23" s="610"/>
      <c r="X23" s="600"/>
    </row>
    <row r="24" spans="1:29" ht="12" customHeight="1">
      <c r="A24" s="600"/>
      <c r="B24" s="691"/>
      <c r="C24" s="697" t="s">
        <v>280</v>
      </c>
      <c r="D24" s="135"/>
      <c r="E24" s="135"/>
      <c r="F24" s="656"/>
      <c r="G24" s="135"/>
      <c r="H24" s="135"/>
      <c r="I24" s="135"/>
      <c r="J24" s="938" t="s">
        <v>92</v>
      </c>
      <c r="K24" s="135"/>
      <c r="L24" s="135"/>
      <c r="M24" s="135"/>
      <c r="N24" s="135"/>
      <c r="O24" s="135"/>
      <c r="P24" s="135"/>
      <c r="Q24" s="135"/>
      <c r="R24" s="135"/>
      <c r="S24" s="135"/>
      <c r="T24" s="135"/>
      <c r="U24" s="135"/>
      <c r="V24" s="135"/>
      <c r="W24" s="610"/>
      <c r="X24" s="600"/>
    </row>
    <row r="25" spans="1:29" ht="25.5" customHeight="1" thickBot="1">
      <c r="A25" s="600"/>
      <c r="B25" s="691"/>
      <c r="C25" s="1374" t="s">
        <v>581</v>
      </c>
      <c r="D25" s="1374"/>
      <c r="E25" s="615"/>
      <c r="F25" s="939"/>
      <c r="G25" s="615"/>
      <c r="H25" s="615"/>
      <c r="I25" s="615"/>
      <c r="J25" s="615"/>
      <c r="K25" s="615"/>
      <c r="L25" s="784"/>
      <c r="M25" s="784"/>
      <c r="N25" s="784"/>
      <c r="O25" s="784"/>
      <c r="P25" s="784"/>
      <c r="Q25" s="784"/>
      <c r="R25" s="784"/>
      <c r="S25" s="784"/>
      <c r="T25" s="784"/>
      <c r="U25" s="784"/>
      <c r="V25" s="916" t="s">
        <v>72</v>
      </c>
      <c r="W25" s="610"/>
      <c r="X25" s="600"/>
    </row>
    <row r="26" spans="1:29" ht="13.5" thickBot="1">
      <c r="A26" s="600"/>
      <c r="B26" s="691"/>
      <c r="C26" s="1502" t="s">
        <v>549</v>
      </c>
      <c r="D26" s="1503"/>
      <c r="E26" s="1503"/>
      <c r="F26" s="1503"/>
      <c r="G26" s="1503"/>
      <c r="H26" s="1503"/>
      <c r="I26" s="1503"/>
      <c r="J26" s="1503"/>
      <c r="K26" s="1503"/>
      <c r="L26" s="1503"/>
      <c r="M26" s="1503"/>
      <c r="N26" s="1503"/>
      <c r="O26" s="1503"/>
      <c r="P26" s="1503"/>
      <c r="Q26" s="1503"/>
      <c r="R26" s="1503"/>
      <c r="S26" s="1503"/>
      <c r="T26" s="1503"/>
      <c r="U26" s="1503"/>
      <c r="V26" s="1504"/>
      <c r="W26" s="610"/>
      <c r="X26" s="600"/>
    </row>
    <row r="27" spans="1:29" ht="3" customHeight="1">
      <c r="A27" s="600"/>
      <c r="B27" s="691"/>
      <c r="C27" s="610"/>
      <c r="D27" s="610"/>
      <c r="E27" s="610"/>
      <c r="F27" s="928"/>
      <c r="G27" s="610"/>
      <c r="H27" s="610"/>
      <c r="I27" s="610"/>
      <c r="J27" s="610"/>
      <c r="K27" s="610"/>
      <c r="L27" s="610"/>
      <c r="M27" s="610"/>
      <c r="N27" s="610"/>
      <c r="O27" s="610"/>
      <c r="P27" s="610"/>
      <c r="Q27" s="610"/>
      <c r="R27" s="906"/>
      <c r="S27" s="743"/>
      <c r="T27" s="906"/>
      <c r="U27" s="906"/>
      <c r="V27" s="916"/>
      <c r="W27" s="610"/>
      <c r="X27" s="600"/>
    </row>
    <row r="28" spans="1:29" ht="13.5" customHeight="1">
      <c r="A28" s="600"/>
      <c r="B28" s="691"/>
      <c r="C28" s="1493"/>
      <c r="D28" s="1493"/>
      <c r="E28" s="600"/>
      <c r="F28" s="1526"/>
      <c r="G28" s="1340"/>
      <c r="H28" s="677"/>
      <c r="I28" s="1339"/>
      <c r="J28" s="1527">
        <v>2010</v>
      </c>
      <c r="K28" s="1527"/>
      <c r="L28" s="1527"/>
      <c r="M28" s="1527"/>
      <c r="N28" s="1527"/>
      <c r="O28" s="1527"/>
      <c r="P28" s="1527"/>
      <c r="Q28" s="1527"/>
      <c r="R28" s="1527"/>
      <c r="S28" s="1527"/>
      <c r="T28" s="1527"/>
      <c r="U28" s="1527"/>
      <c r="V28" s="1527"/>
      <c r="W28" s="608"/>
      <c r="X28" s="600"/>
    </row>
    <row r="29" spans="1:29" s="614" customFormat="1" ht="38.25" customHeight="1">
      <c r="A29" s="612"/>
      <c r="B29" s="903"/>
      <c r="C29" s="941"/>
      <c r="D29" s="941"/>
      <c r="E29" s="941"/>
      <c r="F29" s="1526"/>
      <c r="G29" s="1340"/>
      <c r="H29" s="941"/>
      <c r="I29" s="1335"/>
      <c r="J29" s="1338" t="s">
        <v>570</v>
      </c>
      <c r="K29" s="1227"/>
      <c r="L29" s="1528" t="s">
        <v>571</v>
      </c>
      <c r="M29" s="1528"/>
      <c r="N29" s="1528"/>
      <c r="O29" s="1227"/>
      <c r="P29" s="1528" t="s">
        <v>572</v>
      </c>
      <c r="Q29" s="1528"/>
      <c r="R29" s="1528"/>
      <c r="S29" s="1227"/>
      <c r="T29" s="1528" t="s">
        <v>573</v>
      </c>
      <c r="U29" s="1528"/>
      <c r="V29" s="1528"/>
      <c r="W29" s="608"/>
      <c r="X29" s="612"/>
    </row>
    <row r="30" spans="1:29" s="614" customFormat="1" ht="18" customHeight="1">
      <c r="A30" s="612"/>
      <c r="B30" s="903"/>
      <c r="C30" s="1525" t="s">
        <v>70</v>
      </c>
      <c r="D30" s="1525"/>
      <c r="E30" s="941"/>
      <c r="F30" s="942"/>
      <c r="G30" s="742"/>
      <c r="H30" s="1203"/>
      <c r="I30" s="1336"/>
      <c r="J30" s="1351">
        <v>251661.00000000099</v>
      </c>
      <c r="K30" s="1352"/>
      <c r="L30" s="1507">
        <v>1377260.9999999872</v>
      </c>
      <c r="M30" s="1507"/>
      <c r="N30" s="1507"/>
      <c r="O30" s="1353"/>
      <c r="P30" s="1529">
        <v>7.4867912179449334</v>
      </c>
      <c r="Q30" s="1529"/>
      <c r="R30" s="1529"/>
      <c r="S30" s="1354"/>
      <c r="T30" s="1529">
        <v>5.4726834908864772</v>
      </c>
      <c r="U30" s="1529"/>
      <c r="V30" s="1529"/>
      <c r="W30" s="608"/>
      <c r="X30" s="612"/>
    </row>
    <row r="31" spans="1:29" s="614" customFormat="1" ht="18" customHeight="1">
      <c r="A31" s="612"/>
      <c r="B31" s="903"/>
      <c r="C31" s="577"/>
      <c r="D31" s="923" t="s">
        <v>513</v>
      </c>
      <c r="E31" s="941"/>
      <c r="F31" s="942"/>
      <c r="G31" s="742"/>
      <c r="H31" s="1203"/>
      <c r="I31" s="1337"/>
      <c r="J31" s="1347">
        <v>1680.9999999999984</v>
      </c>
      <c r="K31" s="1346"/>
      <c r="L31" s="1505">
        <v>7174.9999999999973</v>
      </c>
      <c r="M31" s="1505"/>
      <c r="N31" s="1505"/>
      <c r="O31" s="1332"/>
      <c r="P31" s="1506">
        <v>2.825210084033611</v>
      </c>
      <c r="Q31" s="1506"/>
      <c r="R31" s="1506"/>
      <c r="S31" s="1333"/>
      <c r="T31" s="1506">
        <v>4.2682926829268313</v>
      </c>
      <c r="U31" s="1506"/>
      <c r="V31" s="1506"/>
      <c r="W31" s="608"/>
      <c r="X31" s="612"/>
    </row>
    <row r="32" spans="1:29" s="614" customFormat="1" ht="18" customHeight="1">
      <c r="A32" s="612"/>
      <c r="B32" s="903"/>
      <c r="C32" s="941"/>
      <c r="D32" s="923" t="s">
        <v>514</v>
      </c>
      <c r="E32" s="941"/>
      <c r="F32" s="942"/>
      <c r="G32" s="742"/>
      <c r="H32" s="1203"/>
      <c r="I32" s="1337"/>
      <c r="J32" s="1347">
        <v>1146.0000000000002</v>
      </c>
      <c r="K32" s="1346"/>
      <c r="L32" s="1505">
        <v>7968.9999999999991</v>
      </c>
      <c r="M32" s="1505"/>
      <c r="N32" s="1505"/>
      <c r="O32" s="1332"/>
      <c r="P32" s="1506">
        <v>4.4418604651162799</v>
      </c>
      <c r="Q32" s="1506"/>
      <c r="R32" s="1506"/>
      <c r="S32" s="1333"/>
      <c r="T32" s="1506">
        <v>6.95375218150087</v>
      </c>
      <c r="U32" s="1506"/>
      <c r="V32" s="1506"/>
      <c r="W32" s="608"/>
      <c r="X32" s="612"/>
    </row>
    <row r="33" spans="1:24" s="614" customFormat="1" ht="18" customHeight="1">
      <c r="A33" s="612"/>
      <c r="B33" s="903"/>
      <c r="C33" s="941"/>
      <c r="D33" s="923" t="s">
        <v>515</v>
      </c>
      <c r="E33" s="941"/>
      <c r="F33" s="942"/>
      <c r="G33" s="742"/>
      <c r="H33" s="1203"/>
      <c r="I33" s="1337"/>
      <c r="J33" s="1347">
        <v>38393.000000000036</v>
      </c>
      <c r="K33" s="1346"/>
      <c r="L33" s="1505">
        <v>317763.00000000116</v>
      </c>
      <c r="M33" s="1505"/>
      <c r="N33" s="1505"/>
      <c r="O33" s="1332"/>
      <c r="P33" s="1506">
        <v>7.397495183044323</v>
      </c>
      <c r="Q33" s="1506"/>
      <c r="R33" s="1506"/>
      <c r="S33" s="1333"/>
      <c r="T33" s="1506">
        <v>8.2765868778162908</v>
      </c>
      <c r="U33" s="1506"/>
      <c r="V33" s="1506"/>
      <c r="W33" s="608"/>
      <c r="X33" s="612"/>
    </row>
    <row r="34" spans="1:24" s="614" customFormat="1" ht="18" customHeight="1">
      <c r="A34" s="612"/>
      <c r="B34" s="903"/>
      <c r="C34" s="941"/>
      <c r="D34" s="923" t="s">
        <v>516</v>
      </c>
      <c r="E34" s="941"/>
      <c r="F34" s="942"/>
      <c r="G34" s="742"/>
      <c r="H34" s="1203"/>
      <c r="I34" s="1337"/>
      <c r="J34" s="1347">
        <v>1110.9999999999998</v>
      </c>
      <c r="K34" s="1346"/>
      <c r="L34" s="1505">
        <v>6351.0000000000045</v>
      </c>
      <c r="M34" s="1505"/>
      <c r="N34" s="1505"/>
      <c r="O34" s="1332"/>
      <c r="P34" s="1506">
        <v>5.0963302752293567</v>
      </c>
      <c r="Q34" s="1506"/>
      <c r="R34" s="1506"/>
      <c r="S34" s="1333"/>
      <c r="T34" s="1506">
        <v>5.7164716471647221</v>
      </c>
      <c r="U34" s="1506"/>
      <c r="V34" s="1506"/>
      <c r="W34" s="608"/>
      <c r="X34" s="612"/>
    </row>
    <row r="35" spans="1:24" s="614" customFormat="1" ht="18" customHeight="1">
      <c r="A35" s="612"/>
      <c r="B35" s="903"/>
      <c r="C35" s="941"/>
      <c r="D35" s="923" t="s">
        <v>517</v>
      </c>
      <c r="E35" s="941"/>
      <c r="F35" s="942"/>
      <c r="G35" s="742"/>
      <c r="H35" s="1203"/>
      <c r="I35" s="1337"/>
      <c r="J35" s="1347">
        <v>3455.0000000000032</v>
      </c>
      <c r="K35" s="1346"/>
      <c r="L35" s="1505">
        <v>23117.000000000015</v>
      </c>
      <c r="M35" s="1505"/>
      <c r="N35" s="1505"/>
      <c r="O35" s="1332"/>
      <c r="P35" s="1506">
        <v>5.9059829059829116</v>
      </c>
      <c r="Q35" s="1506"/>
      <c r="R35" s="1506"/>
      <c r="S35" s="1333"/>
      <c r="T35" s="1506">
        <v>6.6908827785817637</v>
      </c>
      <c r="U35" s="1506"/>
      <c r="V35" s="1506"/>
      <c r="W35" s="608"/>
      <c r="X35" s="612"/>
    </row>
    <row r="36" spans="1:24" s="614" customFormat="1" ht="18" customHeight="1">
      <c r="A36" s="612"/>
      <c r="B36" s="903"/>
      <c r="C36" s="941"/>
      <c r="D36" s="923" t="s">
        <v>518</v>
      </c>
      <c r="E36" s="941"/>
      <c r="F36" s="942"/>
      <c r="G36" s="742"/>
      <c r="H36" s="1203"/>
      <c r="I36" s="1337"/>
      <c r="J36" s="1347">
        <v>89675.000000000131</v>
      </c>
      <c r="K36" s="1346"/>
      <c r="L36" s="1505">
        <v>354344.99999999983</v>
      </c>
      <c r="M36" s="1505"/>
      <c r="N36" s="1505"/>
      <c r="O36" s="1332"/>
      <c r="P36" s="1506">
        <v>18.815568610994571</v>
      </c>
      <c r="Q36" s="1506"/>
      <c r="R36" s="1506"/>
      <c r="S36" s="1333"/>
      <c r="T36" s="1506">
        <v>3.9514357401728386</v>
      </c>
      <c r="U36" s="1506"/>
      <c r="V36" s="1506"/>
      <c r="W36" s="608"/>
      <c r="X36" s="612"/>
    </row>
    <row r="37" spans="1:24" s="614" customFormat="1" ht="18" customHeight="1">
      <c r="A37" s="612"/>
      <c r="B37" s="903"/>
      <c r="C37" s="941"/>
      <c r="D37" s="923" t="s">
        <v>519</v>
      </c>
      <c r="E37" s="941"/>
      <c r="F37" s="942"/>
      <c r="G37" s="742"/>
      <c r="H37" s="1203"/>
      <c r="I37" s="1337"/>
      <c r="J37" s="1347">
        <v>42187.000000000087</v>
      </c>
      <c r="K37" s="1346"/>
      <c r="L37" s="1505">
        <v>247512.00000000061</v>
      </c>
      <c r="M37" s="1505"/>
      <c r="N37" s="1505"/>
      <c r="O37" s="1332"/>
      <c r="P37" s="1506">
        <v>4.6749778368794423</v>
      </c>
      <c r="Q37" s="1506"/>
      <c r="R37" s="1506"/>
      <c r="S37" s="1333"/>
      <c r="T37" s="1506">
        <v>5.8670206461706238</v>
      </c>
      <c r="U37" s="1506"/>
      <c r="V37" s="1506"/>
      <c r="W37" s="608"/>
      <c r="X37" s="612"/>
    </row>
    <row r="38" spans="1:24" s="614" customFormat="1" ht="18" customHeight="1">
      <c r="A38" s="612"/>
      <c r="B38" s="903"/>
      <c r="C38" s="941"/>
      <c r="D38" s="923" t="s">
        <v>520</v>
      </c>
      <c r="E38" s="941"/>
      <c r="F38" s="942"/>
      <c r="G38" s="742"/>
      <c r="H38" s="1203"/>
      <c r="I38" s="1337"/>
      <c r="J38" s="1347">
        <v>7647.0000000000091</v>
      </c>
      <c r="K38" s="1346"/>
      <c r="L38" s="1505">
        <v>45248.999999999927</v>
      </c>
      <c r="M38" s="1505"/>
      <c r="N38" s="1505"/>
      <c r="O38" s="1332"/>
      <c r="P38" s="1506">
        <v>4.300899887514066</v>
      </c>
      <c r="Q38" s="1506"/>
      <c r="R38" s="1506"/>
      <c r="S38" s="1333"/>
      <c r="T38" s="1506">
        <v>5.9172224401726004</v>
      </c>
      <c r="U38" s="1506"/>
      <c r="V38" s="1506"/>
      <c r="W38" s="608"/>
      <c r="X38" s="612"/>
    </row>
    <row r="39" spans="1:24" s="614" customFormat="1" ht="18" customHeight="1">
      <c r="A39" s="612"/>
      <c r="B39" s="903"/>
      <c r="C39" s="941"/>
      <c r="D39" s="923" t="s">
        <v>521</v>
      </c>
      <c r="E39" s="941"/>
      <c r="F39" s="942"/>
      <c r="G39" s="742"/>
      <c r="H39" s="1203"/>
      <c r="I39" s="1337"/>
      <c r="J39" s="1347">
        <v>11344.99999999998</v>
      </c>
      <c r="K39" s="1346"/>
      <c r="L39" s="1505">
        <v>65238.99999999968</v>
      </c>
      <c r="M39" s="1505"/>
      <c r="N39" s="1505"/>
      <c r="O39" s="1332"/>
      <c r="P39" s="1506">
        <v>3.9201796821008914</v>
      </c>
      <c r="Q39" s="1506"/>
      <c r="R39" s="1506"/>
      <c r="S39" s="1333"/>
      <c r="T39" s="1506">
        <v>5.750462758924618</v>
      </c>
      <c r="U39" s="1506"/>
      <c r="V39" s="1506"/>
      <c r="W39" s="608"/>
      <c r="X39" s="612"/>
    </row>
    <row r="40" spans="1:24" s="614" customFormat="1" ht="18" customHeight="1">
      <c r="A40" s="612"/>
      <c r="B40" s="903"/>
      <c r="C40" s="941"/>
      <c r="D40" s="923" t="s">
        <v>522</v>
      </c>
      <c r="E40" s="941"/>
      <c r="F40" s="942"/>
      <c r="G40" s="742"/>
      <c r="H40" s="1203"/>
      <c r="I40" s="1337"/>
      <c r="J40" s="1347">
        <v>3578.9999999999973</v>
      </c>
      <c r="K40" s="1346"/>
      <c r="L40" s="1505">
        <v>12605.000000000015</v>
      </c>
      <c r="M40" s="1505"/>
      <c r="N40" s="1505"/>
      <c r="O40" s="1332"/>
      <c r="P40" s="1506">
        <v>7.9356984478935635</v>
      </c>
      <c r="Q40" s="1506"/>
      <c r="R40" s="1506"/>
      <c r="S40" s="1333"/>
      <c r="T40" s="1506">
        <v>3.5219335009779336</v>
      </c>
      <c r="U40" s="1506"/>
      <c r="V40" s="1506"/>
      <c r="W40" s="608"/>
      <c r="X40" s="612"/>
    </row>
    <row r="41" spans="1:24" s="614" customFormat="1" ht="18" customHeight="1">
      <c r="A41" s="612"/>
      <c r="B41" s="903"/>
      <c r="C41" s="941"/>
      <c r="D41" s="923" t="s">
        <v>523</v>
      </c>
      <c r="E41" s="941"/>
      <c r="F41" s="942"/>
      <c r="G41" s="742"/>
      <c r="H41" s="1203"/>
      <c r="I41" s="1337"/>
      <c r="J41" s="1347">
        <v>2084.9999999999964</v>
      </c>
      <c r="K41" s="1346"/>
      <c r="L41" s="1505">
        <v>10566.000000000013</v>
      </c>
      <c r="M41" s="1505"/>
      <c r="N41" s="1505"/>
      <c r="O41" s="1332"/>
      <c r="P41" s="1506">
        <v>1.5559701492537286</v>
      </c>
      <c r="Q41" s="1506"/>
      <c r="R41" s="1506"/>
      <c r="S41" s="1333"/>
      <c r="T41" s="1506">
        <v>5.0676258992805909</v>
      </c>
      <c r="U41" s="1506"/>
      <c r="V41" s="1506"/>
      <c r="W41" s="608"/>
      <c r="X41" s="612"/>
    </row>
    <row r="42" spans="1:24" s="614" customFormat="1" ht="18" customHeight="1">
      <c r="A42" s="612"/>
      <c r="B42" s="903"/>
      <c r="C42" s="941"/>
      <c r="D42" s="923" t="s">
        <v>524</v>
      </c>
      <c r="E42" s="941"/>
      <c r="F42" s="942"/>
      <c r="G42" s="742"/>
      <c r="H42" s="1203"/>
      <c r="I42" s="1337"/>
      <c r="J42" s="1347">
        <v>1095.9999999999991</v>
      </c>
      <c r="K42" s="1346"/>
      <c r="L42" s="1505">
        <v>4032.9999999999995</v>
      </c>
      <c r="M42" s="1505"/>
      <c r="N42" s="1505"/>
      <c r="O42" s="1332"/>
      <c r="P42" s="1506">
        <v>3.1953352769679273</v>
      </c>
      <c r="Q42" s="1506"/>
      <c r="R42" s="1506"/>
      <c r="S42" s="1333"/>
      <c r="T42" s="1506">
        <v>3.6797445255474477</v>
      </c>
      <c r="U42" s="1506"/>
      <c r="V42" s="1506"/>
      <c r="W42" s="608"/>
      <c r="X42" s="612"/>
    </row>
    <row r="43" spans="1:24" s="614" customFormat="1" ht="18" customHeight="1">
      <c r="A43" s="612"/>
      <c r="B43" s="903"/>
      <c r="C43" s="941"/>
      <c r="D43" s="923" t="s">
        <v>525</v>
      </c>
      <c r="E43" s="941"/>
      <c r="F43" s="942"/>
      <c r="G43" s="742"/>
      <c r="H43" s="1203"/>
      <c r="I43" s="1337"/>
      <c r="J43" s="1347">
        <v>8342.9999999999764</v>
      </c>
      <c r="K43" s="1346"/>
      <c r="L43" s="1505">
        <v>28755.000000000011</v>
      </c>
      <c r="M43" s="1505"/>
      <c r="N43" s="1505"/>
      <c r="O43" s="1332"/>
      <c r="P43" s="1506">
        <v>5.5324933687002495</v>
      </c>
      <c r="Q43" s="1506"/>
      <c r="R43" s="1506"/>
      <c r="S43" s="1333"/>
      <c r="T43" s="1506">
        <v>3.4466019417475837</v>
      </c>
      <c r="U43" s="1506"/>
      <c r="V43" s="1506"/>
      <c r="W43" s="608"/>
      <c r="X43" s="612"/>
    </row>
    <row r="44" spans="1:24" s="614" customFormat="1" ht="18" customHeight="1">
      <c r="A44" s="612"/>
      <c r="B44" s="903"/>
      <c r="C44" s="941"/>
      <c r="D44" s="923" t="s">
        <v>526</v>
      </c>
      <c r="E44" s="941"/>
      <c r="F44" s="942"/>
      <c r="G44" s="742"/>
      <c r="H44" s="1203"/>
      <c r="I44" s="1337"/>
      <c r="J44" s="1347">
        <v>19339.999999999982</v>
      </c>
      <c r="K44" s="1346"/>
      <c r="L44" s="1505">
        <v>122219.00000000006</v>
      </c>
      <c r="M44" s="1505"/>
      <c r="N44" s="1505"/>
      <c r="O44" s="1332"/>
      <c r="P44" s="1506">
        <v>19.856262833675547</v>
      </c>
      <c r="Q44" s="1506"/>
      <c r="R44" s="1506"/>
      <c r="S44" s="1333"/>
      <c r="T44" s="1506">
        <v>6.3194932781799471</v>
      </c>
      <c r="U44" s="1506"/>
      <c r="V44" s="1506"/>
      <c r="W44" s="608"/>
      <c r="X44" s="612"/>
    </row>
    <row r="45" spans="1:24" s="614" customFormat="1" ht="18" customHeight="1">
      <c r="A45" s="612"/>
      <c r="B45" s="903"/>
      <c r="C45" s="941"/>
      <c r="D45" s="923" t="s">
        <v>527</v>
      </c>
      <c r="E45" s="941"/>
      <c r="F45" s="942"/>
      <c r="G45" s="742"/>
      <c r="H45" s="1203"/>
      <c r="I45" s="1337"/>
      <c r="J45" s="1347">
        <v>770.00000000000057</v>
      </c>
      <c r="K45" s="1346"/>
      <c r="L45" s="1505">
        <v>4695.0000000000036</v>
      </c>
      <c r="M45" s="1505"/>
      <c r="N45" s="1505"/>
      <c r="O45" s="1332"/>
      <c r="P45" s="1506">
        <v>8.1914893617021338</v>
      </c>
      <c r="Q45" s="1506"/>
      <c r="R45" s="1506"/>
      <c r="S45" s="1333"/>
      <c r="T45" s="1506">
        <v>6.0974025974025974</v>
      </c>
      <c r="U45" s="1506"/>
      <c r="V45" s="1506"/>
      <c r="W45" s="608"/>
      <c r="X45" s="612"/>
    </row>
    <row r="46" spans="1:24" s="614" customFormat="1" ht="18" customHeight="1">
      <c r="A46" s="612"/>
      <c r="B46" s="903"/>
      <c r="C46" s="941"/>
      <c r="D46" s="923" t="s">
        <v>528</v>
      </c>
      <c r="E46" s="941"/>
      <c r="F46" s="942"/>
      <c r="G46" s="742"/>
      <c r="H46" s="1203"/>
      <c r="I46" s="1337"/>
      <c r="J46" s="1347">
        <v>1353.9999999999984</v>
      </c>
      <c r="K46" s="1346"/>
      <c r="L46" s="1505">
        <v>11647.000000000002</v>
      </c>
      <c r="M46" s="1505"/>
      <c r="N46" s="1505"/>
      <c r="O46" s="1332"/>
      <c r="P46" s="1506">
        <v>2.9434782608695618</v>
      </c>
      <c r="Q46" s="1506"/>
      <c r="R46" s="1506"/>
      <c r="S46" s="1333"/>
      <c r="T46" s="1506">
        <v>8.6019202363367917</v>
      </c>
      <c r="U46" s="1506"/>
      <c r="V46" s="1506"/>
      <c r="W46" s="608"/>
      <c r="X46" s="612"/>
    </row>
    <row r="47" spans="1:24" s="614" customFormat="1" ht="18" customHeight="1">
      <c r="A47" s="612"/>
      <c r="B47" s="903"/>
      <c r="C47" s="941"/>
      <c r="D47" s="923" t="s">
        <v>529</v>
      </c>
      <c r="E47" s="941"/>
      <c r="F47" s="942"/>
      <c r="G47" s="742"/>
      <c r="H47" s="1203"/>
      <c r="I47" s="1337"/>
      <c r="J47" s="1347">
        <v>15027.999999999987</v>
      </c>
      <c r="K47" s="1346"/>
      <c r="L47" s="1505">
        <v>93804.999999999971</v>
      </c>
      <c r="M47" s="1505"/>
      <c r="N47" s="1505"/>
      <c r="O47" s="1332"/>
      <c r="P47" s="1506">
        <v>7.6323006602336143</v>
      </c>
      <c r="Q47" s="1506"/>
      <c r="R47" s="1506"/>
      <c r="S47" s="1333"/>
      <c r="T47" s="1506">
        <v>6.2420149055097189</v>
      </c>
      <c r="U47" s="1506"/>
      <c r="V47" s="1506"/>
      <c r="W47" s="608"/>
      <c r="X47" s="612"/>
    </row>
    <row r="48" spans="1:24" s="616" customFormat="1" ht="18" customHeight="1">
      <c r="A48" s="943"/>
      <c r="B48" s="944"/>
      <c r="C48" s="921"/>
      <c r="D48" s="923" t="s">
        <v>530</v>
      </c>
      <c r="E48" s="608"/>
      <c r="F48" s="907"/>
      <c r="G48" s="953"/>
      <c r="H48" s="952"/>
      <c r="I48" s="945"/>
      <c r="J48" s="946">
        <v>691.00000000000045</v>
      </c>
      <c r="K48" s="1334"/>
      <c r="L48" s="1505">
        <v>3920.0000000000023</v>
      </c>
      <c r="M48" s="1505"/>
      <c r="N48" s="1505"/>
      <c r="O48" s="1332"/>
      <c r="P48" s="1506">
        <v>3.2289719626168245</v>
      </c>
      <c r="Q48" s="1506"/>
      <c r="R48" s="1506"/>
      <c r="S48" s="1333"/>
      <c r="T48" s="1506">
        <v>5.6729377713458753</v>
      </c>
      <c r="U48" s="1506"/>
      <c r="V48" s="1506"/>
      <c r="W48" s="607"/>
      <c r="X48" s="943"/>
    </row>
    <row r="49" spans="1:24" s="616" customFormat="1" ht="18" customHeight="1">
      <c r="A49" s="943"/>
      <c r="B49" s="944"/>
      <c r="C49" s="921"/>
      <c r="D49" s="923" t="s">
        <v>531</v>
      </c>
      <c r="E49" s="608"/>
      <c r="F49" s="907"/>
      <c r="G49" s="953"/>
      <c r="H49" s="952"/>
      <c r="I49" s="945"/>
      <c r="J49" s="946">
        <v>2735.0000000000005</v>
      </c>
      <c r="K49" s="1334"/>
      <c r="L49" s="1505">
        <v>10295.999999999991</v>
      </c>
      <c r="M49" s="1505"/>
      <c r="N49" s="1505"/>
      <c r="O49" s="1332"/>
      <c r="P49" s="1506">
        <v>2.8698845750262336</v>
      </c>
      <c r="Q49" s="1506"/>
      <c r="R49" s="1506"/>
      <c r="S49" s="1333"/>
      <c r="T49" s="1506">
        <v>3.7645338208409469</v>
      </c>
      <c r="U49" s="1506"/>
      <c r="V49" s="1506"/>
      <c r="W49" s="607"/>
      <c r="X49" s="943"/>
    </row>
    <row r="50" spans="1:24" s="616" customFormat="1" ht="18" customHeight="1">
      <c r="A50" s="943"/>
      <c r="B50" s="944"/>
      <c r="C50" s="921"/>
      <c r="D50" s="923" t="s">
        <v>536</v>
      </c>
      <c r="E50" s="608"/>
      <c r="F50" s="907"/>
      <c r="G50" s="953"/>
      <c r="H50" s="952"/>
      <c r="I50" s="945"/>
      <c r="J50" s="946">
        <v>0</v>
      </c>
      <c r="K50" s="1334"/>
      <c r="L50" s="1505">
        <v>0</v>
      </c>
      <c r="M50" s="1505"/>
      <c r="N50" s="1505"/>
      <c r="O50" s="1332"/>
      <c r="P50" s="1506">
        <v>0</v>
      </c>
      <c r="Q50" s="1506"/>
      <c r="R50" s="1506"/>
      <c r="S50" s="1333"/>
      <c r="T50" s="1506">
        <v>0</v>
      </c>
      <c r="U50" s="1506"/>
      <c r="V50" s="1506"/>
      <c r="W50" s="607"/>
      <c r="X50" s="943"/>
    </row>
    <row r="51" spans="1:24" s="616" customFormat="1" ht="18" customHeight="1">
      <c r="A51" s="943"/>
      <c r="B51" s="944"/>
      <c r="C51" s="921"/>
      <c r="D51" s="923" t="s">
        <v>532</v>
      </c>
      <c r="E51" s="608"/>
      <c r="F51" s="907"/>
      <c r="G51" s="953"/>
      <c r="H51" s="952"/>
      <c r="I51" s="945"/>
      <c r="J51" s="946">
        <v>0</v>
      </c>
      <c r="K51" s="1334"/>
      <c r="L51" s="1505">
        <v>0</v>
      </c>
      <c r="M51" s="1505"/>
      <c r="N51" s="1505"/>
      <c r="O51" s="1332"/>
      <c r="P51" s="1506">
        <v>0</v>
      </c>
      <c r="Q51" s="1506"/>
      <c r="R51" s="1506"/>
      <c r="S51" s="1333"/>
      <c r="T51" s="1506">
        <v>0</v>
      </c>
      <c r="U51" s="1506"/>
      <c r="V51" s="1506"/>
      <c r="W51" s="607"/>
      <c r="X51" s="943"/>
    </row>
    <row r="52" spans="1:24" s="616" customFormat="1" ht="20.25" customHeight="1">
      <c r="A52" s="943"/>
      <c r="B52" s="944"/>
      <c r="C52" s="1345" t="s">
        <v>550</v>
      </c>
      <c r="D52" s="923"/>
      <c r="E52" s="1341"/>
      <c r="F52" s="1341"/>
      <c r="G52" s="1342"/>
      <c r="H52" s="1343"/>
      <c r="I52" s="607"/>
      <c r="J52" s="607"/>
      <c r="K52" s="1344"/>
      <c r="M52" s="1342"/>
      <c r="N52" s="1342"/>
      <c r="O52" s="1342"/>
      <c r="P52" s="1342"/>
      <c r="Q52" s="1342"/>
      <c r="R52" s="1342"/>
      <c r="S52" s="1342"/>
      <c r="T52" s="1342"/>
      <c r="U52" s="1342"/>
      <c r="V52" s="1342"/>
      <c r="W52" s="607"/>
      <c r="X52" s="943"/>
    </row>
    <row r="53" spans="1:24" s="950" customFormat="1" ht="13.5" customHeight="1">
      <c r="A53" s="947"/>
      <c r="B53" s="948"/>
      <c r="C53" s="966" t="s">
        <v>564</v>
      </c>
      <c r="D53" s="967"/>
      <c r="E53" s="967"/>
      <c r="F53" s="968"/>
      <c r="G53" s="969"/>
      <c r="H53" s="969"/>
      <c r="I53" s="969"/>
      <c r="J53" s="969"/>
      <c r="K53" s="969"/>
      <c r="L53" s="969"/>
      <c r="M53" s="969"/>
      <c r="N53" s="969"/>
      <c r="O53" s="969"/>
      <c r="P53" s="969"/>
      <c r="Q53" s="969"/>
      <c r="R53" s="969"/>
      <c r="S53" s="969"/>
      <c r="T53" s="969"/>
      <c r="U53" s="969"/>
      <c r="V53" s="970"/>
      <c r="W53" s="949"/>
      <c r="X53" s="947"/>
    </row>
    <row r="54" spans="1:24" s="635" customFormat="1" ht="13.5" customHeight="1">
      <c r="A54" s="631"/>
      <c r="B54" s="955">
        <v>12</v>
      </c>
      <c r="C54" s="956" t="s">
        <v>502</v>
      </c>
      <c r="D54" s="218"/>
      <c r="E54" s="218"/>
      <c r="F54" s="657"/>
      <c r="G54" s="218"/>
      <c r="H54" s="218"/>
      <c r="I54" s="218"/>
      <c r="J54" s="218"/>
      <c r="K54" s="218"/>
      <c r="L54" s="218"/>
      <c r="M54" s="218"/>
      <c r="N54" s="218"/>
      <c r="O54" s="218"/>
      <c r="P54" s="218"/>
      <c r="Q54" s="218"/>
      <c r="R54" s="218"/>
      <c r="S54" s="218"/>
      <c r="T54" s="218"/>
      <c r="U54" s="218"/>
      <c r="V54" s="218"/>
      <c r="W54" s="954"/>
      <c r="X54" s="631"/>
    </row>
    <row r="55" spans="1:24" s="635" customFormat="1" ht="14.25" customHeight="1">
      <c r="A55" s="957"/>
      <c r="B55" s="958"/>
      <c r="C55" s="959"/>
      <c r="D55" s="219"/>
      <c r="E55" s="219"/>
      <c r="F55" s="658"/>
      <c r="G55" s="219"/>
      <c r="H55" s="219"/>
      <c r="I55" s="219"/>
      <c r="J55" s="219"/>
      <c r="K55" s="219"/>
      <c r="L55" s="219"/>
      <c r="M55" s="219"/>
      <c r="N55" s="219"/>
      <c r="O55" s="219"/>
      <c r="P55" s="219"/>
      <c r="Q55" s="219"/>
      <c r="R55" s="219"/>
      <c r="S55" s="219"/>
      <c r="T55" s="219"/>
      <c r="U55" s="219"/>
      <c r="V55" s="219"/>
      <c r="W55" s="960"/>
      <c r="X55" s="957"/>
    </row>
    <row r="56" spans="1:24" ht="13.5" customHeight="1">
      <c r="A56" s="630"/>
      <c r="B56" s="630"/>
      <c r="C56" s="630"/>
      <c r="D56" s="630"/>
      <c r="E56" s="961"/>
      <c r="F56" s="962"/>
      <c r="G56" s="961"/>
      <c r="H56" s="961"/>
      <c r="I56" s="961"/>
      <c r="J56" s="961"/>
      <c r="K56" s="961"/>
      <c r="L56" s="961"/>
      <c r="M56" s="961"/>
      <c r="N56" s="961"/>
      <c r="O56" s="961"/>
      <c r="P56" s="961"/>
      <c r="Q56" s="961"/>
      <c r="R56" s="961"/>
      <c r="S56" s="961"/>
      <c r="T56" s="1508"/>
      <c r="U56" s="1508"/>
      <c r="V56" s="1508"/>
      <c r="W56" s="630"/>
      <c r="X56" s="963"/>
    </row>
    <row r="61" spans="1:24">
      <c r="P61" s="964"/>
      <c r="Q61" s="964"/>
    </row>
    <row r="63" spans="1:24">
      <c r="V63" s="916"/>
    </row>
    <row r="73" spans="10:10">
      <c r="J73" s="610"/>
    </row>
  </sheetData>
  <mergeCells count="156">
    <mergeCell ref="T32:V32"/>
    <mergeCell ref="T33:V33"/>
    <mergeCell ref="AA20:AC20"/>
    <mergeCell ref="AA21:AC21"/>
    <mergeCell ref="AA22:AC22"/>
    <mergeCell ref="T47:V47"/>
    <mergeCell ref="T49:V49"/>
    <mergeCell ref="T50:V50"/>
    <mergeCell ref="P30:R30"/>
    <mergeCell ref="P31:R31"/>
    <mergeCell ref="P32:R32"/>
    <mergeCell ref="P45:R45"/>
    <mergeCell ref="P46:R46"/>
    <mergeCell ref="P47:R47"/>
    <mergeCell ref="P49:R49"/>
    <mergeCell ref="P50:R50"/>
    <mergeCell ref="P41:R41"/>
    <mergeCell ref="T46:V46"/>
    <mergeCell ref="T34:V34"/>
    <mergeCell ref="L41:N41"/>
    <mergeCell ref="L42:N42"/>
    <mergeCell ref="C30:D30"/>
    <mergeCell ref="F28:F29"/>
    <mergeCell ref="J28:V28"/>
    <mergeCell ref="L35:N35"/>
    <mergeCell ref="L36:N36"/>
    <mergeCell ref="L37:N37"/>
    <mergeCell ref="L38:N38"/>
    <mergeCell ref="L39:N39"/>
    <mergeCell ref="L40:N40"/>
    <mergeCell ref="L29:N29"/>
    <mergeCell ref="P29:R29"/>
    <mergeCell ref="P33:R33"/>
    <mergeCell ref="P34:R34"/>
    <mergeCell ref="P35:R35"/>
    <mergeCell ref="P36:R36"/>
    <mergeCell ref="P37:R37"/>
    <mergeCell ref="P38:R38"/>
    <mergeCell ref="P39:R39"/>
    <mergeCell ref="P40:R40"/>
    <mergeCell ref="T29:V29"/>
    <mergeCell ref="T30:V30"/>
    <mergeCell ref="T31:V31"/>
    <mergeCell ref="C1:D1"/>
    <mergeCell ref="P1:W1"/>
    <mergeCell ref="V2:V3"/>
    <mergeCell ref="C4:V4"/>
    <mergeCell ref="C5:D6"/>
    <mergeCell ref="H7:J7"/>
    <mergeCell ref="L7:N7"/>
    <mergeCell ref="P7:R7"/>
    <mergeCell ref="T7:V7"/>
    <mergeCell ref="F6:N6"/>
    <mergeCell ref="P6:V6"/>
    <mergeCell ref="C8:D8"/>
    <mergeCell ref="H8:J8"/>
    <mergeCell ref="L8:N8"/>
    <mergeCell ref="P8:R8"/>
    <mergeCell ref="T8:V8"/>
    <mergeCell ref="T10:V10"/>
    <mergeCell ref="C11:D11"/>
    <mergeCell ref="H11:J11"/>
    <mergeCell ref="L11:N11"/>
    <mergeCell ref="P11:R11"/>
    <mergeCell ref="T11:V11"/>
    <mergeCell ref="C9:D9"/>
    <mergeCell ref="H9:J9"/>
    <mergeCell ref="L9:N9"/>
    <mergeCell ref="P9:R9"/>
    <mergeCell ref="T9:V9"/>
    <mergeCell ref="C10:D10"/>
    <mergeCell ref="H10:J10"/>
    <mergeCell ref="L10:N10"/>
    <mergeCell ref="P10:R10"/>
    <mergeCell ref="H14:J14"/>
    <mergeCell ref="L14:N14"/>
    <mergeCell ref="P14:R14"/>
    <mergeCell ref="T14:V14"/>
    <mergeCell ref="H15:J15"/>
    <mergeCell ref="L15:N15"/>
    <mergeCell ref="P15:R15"/>
    <mergeCell ref="T15:V15"/>
    <mergeCell ref="C12:D12"/>
    <mergeCell ref="H12:J12"/>
    <mergeCell ref="L12:N12"/>
    <mergeCell ref="P12:R12"/>
    <mergeCell ref="T12:V12"/>
    <mergeCell ref="H13:J13"/>
    <mergeCell ref="L13:N13"/>
    <mergeCell ref="P13:R13"/>
    <mergeCell ref="T13:V13"/>
    <mergeCell ref="H18:J18"/>
    <mergeCell ref="L18:N18"/>
    <mergeCell ref="P18:R18"/>
    <mergeCell ref="T18:V18"/>
    <mergeCell ref="H19:J19"/>
    <mergeCell ref="L19:N19"/>
    <mergeCell ref="P19:R19"/>
    <mergeCell ref="T19:V19"/>
    <mergeCell ref="C16:D16"/>
    <mergeCell ref="H16:J16"/>
    <mergeCell ref="L16:N16"/>
    <mergeCell ref="P16:R16"/>
    <mergeCell ref="T16:V16"/>
    <mergeCell ref="H17:J17"/>
    <mergeCell ref="L17:N17"/>
    <mergeCell ref="P17:R17"/>
    <mergeCell ref="T17:V17"/>
    <mergeCell ref="L31:N31"/>
    <mergeCell ref="L32:N32"/>
    <mergeCell ref="L33:N33"/>
    <mergeCell ref="L34:N34"/>
    <mergeCell ref="P42:R42"/>
    <mergeCell ref="P43:R43"/>
    <mergeCell ref="P44:R44"/>
    <mergeCell ref="T56:V56"/>
    <mergeCell ref="C20:D20"/>
    <mergeCell ref="H20:J20"/>
    <mergeCell ref="L20:N20"/>
    <mergeCell ref="P20:R20"/>
    <mergeCell ref="T20:V20"/>
    <mergeCell ref="H21:J21"/>
    <mergeCell ref="L21:N21"/>
    <mergeCell ref="P21:R21"/>
    <mergeCell ref="T21:V21"/>
    <mergeCell ref="L44:N44"/>
    <mergeCell ref="L43:N43"/>
    <mergeCell ref="L45:N45"/>
    <mergeCell ref="L46:N46"/>
    <mergeCell ref="L47:N47"/>
    <mergeCell ref="L49:N49"/>
    <mergeCell ref="L50:N50"/>
    <mergeCell ref="C28:D28"/>
    <mergeCell ref="H22:J22"/>
    <mergeCell ref="L22:N22"/>
    <mergeCell ref="P22:R22"/>
    <mergeCell ref="T22:V22"/>
    <mergeCell ref="C26:V26"/>
    <mergeCell ref="L51:N51"/>
    <mergeCell ref="P51:R51"/>
    <mergeCell ref="T51:V51"/>
    <mergeCell ref="L48:N48"/>
    <mergeCell ref="P48:R48"/>
    <mergeCell ref="T48:V48"/>
    <mergeCell ref="T35:V35"/>
    <mergeCell ref="T36:V36"/>
    <mergeCell ref="T37:V37"/>
    <mergeCell ref="T38:V38"/>
    <mergeCell ref="T39:V39"/>
    <mergeCell ref="T40:V40"/>
    <mergeCell ref="T41:V41"/>
    <mergeCell ref="T42:V42"/>
    <mergeCell ref="T43:V43"/>
    <mergeCell ref="T44:V44"/>
    <mergeCell ref="T45:V45"/>
    <mergeCell ref="L30:N30"/>
  </mergeCells>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sheetPr>
    <tabColor theme="7"/>
  </sheetPr>
  <dimension ref="A1:P62"/>
  <sheetViews>
    <sheetView zoomScaleNormal="100" workbookViewId="0"/>
  </sheetViews>
  <sheetFormatPr defaultRowHeight="12.75"/>
  <cols>
    <col min="1" max="1" width="1" style="251" customWidth="1"/>
    <col min="2" max="2" width="2.42578125" style="251" customWidth="1"/>
    <col min="3" max="3" width="2" style="251" customWidth="1"/>
    <col min="4" max="4" width="20" style="251" customWidth="1"/>
    <col min="5" max="13" width="8.28515625" style="251" customWidth="1"/>
    <col min="14" max="14" width="2.5703125" style="251" customWidth="1"/>
    <col min="15" max="15" width="1" style="251" customWidth="1"/>
    <col min="16" max="16" width="8.140625" style="251" customWidth="1"/>
    <col min="17" max="200" width="9.140625" style="251"/>
    <col min="201" max="201" width="1" style="251" customWidth="1"/>
    <col min="202" max="202" width="2.42578125" style="251" customWidth="1"/>
    <col min="203" max="203" width="2" style="251" customWidth="1"/>
    <col min="204" max="204" width="24.42578125" style="251" customWidth="1"/>
    <col min="205" max="207" width="3.85546875" style="251" customWidth="1"/>
    <col min="208" max="208" width="4" style="251" customWidth="1"/>
    <col min="209" max="209" width="4.140625" style="251" customWidth="1"/>
    <col min="210" max="212" width="3.85546875" style="251" customWidth="1"/>
    <col min="213" max="214" width="4.140625" style="251" customWidth="1"/>
    <col min="215" max="218" width="3.85546875" style="251" customWidth="1"/>
    <col min="219" max="219" width="4.28515625" style="251" customWidth="1"/>
    <col min="220" max="220" width="4.140625" style="251" customWidth="1"/>
    <col min="221" max="222" width="3.85546875" style="251" customWidth="1"/>
    <col min="223" max="223" width="2.5703125" style="251" customWidth="1"/>
    <col min="224" max="224" width="1" style="251" customWidth="1"/>
    <col min="225" max="228" width="0" style="251" hidden="1" customWidth="1"/>
    <col min="229" max="245" width="5.28515625" style="251" customWidth="1"/>
    <col min="246" max="456" width="9.140625" style="251"/>
    <col min="457" max="457" width="1" style="251" customWidth="1"/>
    <col min="458" max="458" width="2.42578125" style="251" customWidth="1"/>
    <col min="459" max="459" width="2" style="251" customWidth="1"/>
    <col min="460" max="460" width="24.42578125" style="251" customWidth="1"/>
    <col min="461" max="463" width="3.85546875" style="251" customWidth="1"/>
    <col min="464" max="464" width="4" style="251" customWidth="1"/>
    <col min="465" max="465" width="4.140625" style="251" customWidth="1"/>
    <col min="466" max="468" width="3.85546875" style="251" customWidth="1"/>
    <col min="469" max="470" width="4.140625" style="251" customWidth="1"/>
    <col min="471" max="474" width="3.85546875" style="251" customWidth="1"/>
    <col min="475" max="475" width="4.28515625" style="251" customWidth="1"/>
    <col min="476" max="476" width="4.140625" style="251" customWidth="1"/>
    <col min="477" max="478" width="3.85546875" style="251" customWidth="1"/>
    <col min="479" max="479" width="2.5703125" style="251" customWidth="1"/>
    <col min="480" max="480" width="1" style="251" customWidth="1"/>
    <col min="481" max="484" width="0" style="251" hidden="1" customWidth="1"/>
    <col min="485" max="501" width="5.28515625" style="251" customWidth="1"/>
    <col min="502" max="712" width="9.140625" style="251"/>
    <col min="713" max="713" width="1" style="251" customWidth="1"/>
    <col min="714" max="714" width="2.42578125" style="251" customWidth="1"/>
    <col min="715" max="715" width="2" style="251" customWidth="1"/>
    <col min="716" max="716" width="24.42578125" style="251" customWidth="1"/>
    <col min="717" max="719" width="3.85546875" style="251" customWidth="1"/>
    <col min="720" max="720" width="4" style="251" customWidth="1"/>
    <col min="721" max="721" width="4.140625" style="251" customWidth="1"/>
    <col min="722" max="724" width="3.85546875" style="251" customWidth="1"/>
    <col min="725" max="726" width="4.140625" style="251" customWidth="1"/>
    <col min="727" max="730" width="3.85546875" style="251" customWidth="1"/>
    <col min="731" max="731" width="4.28515625" style="251" customWidth="1"/>
    <col min="732" max="732" width="4.140625" style="251" customWidth="1"/>
    <col min="733" max="734" width="3.85546875" style="251" customWidth="1"/>
    <col min="735" max="735" width="2.5703125" style="251" customWidth="1"/>
    <col min="736" max="736" width="1" style="251" customWidth="1"/>
    <col min="737" max="740" width="0" style="251" hidden="1" customWidth="1"/>
    <col min="741" max="757" width="5.28515625" style="251" customWidth="1"/>
    <col min="758" max="968" width="9.140625" style="251"/>
    <col min="969" max="969" width="1" style="251" customWidth="1"/>
    <col min="970" max="970" width="2.42578125" style="251" customWidth="1"/>
    <col min="971" max="971" width="2" style="251" customWidth="1"/>
    <col min="972" max="972" width="24.42578125" style="251" customWidth="1"/>
    <col min="973" max="975" width="3.85546875" style="251" customWidth="1"/>
    <col min="976" max="976" width="4" style="251" customWidth="1"/>
    <col min="977" max="977" width="4.140625" style="251" customWidth="1"/>
    <col min="978" max="980" width="3.85546875" style="251" customWidth="1"/>
    <col min="981" max="982" width="4.140625" style="251" customWidth="1"/>
    <col min="983" max="986" width="3.85546875" style="251" customWidth="1"/>
    <col min="987" max="987" width="4.28515625" style="251" customWidth="1"/>
    <col min="988" max="988" width="4.140625" style="251" customWidth="1"/>
    <col min="989" max="990" width="3.85546875" style="251" customWidth="1"/>
    <col min="991" max="991" width="2.5703125" style="251" customWidth="1"/>
    <col min="992" max="992" width="1" style="251" customWidth="1"/>
    <col min="993" max="996" width="0" style="251" hidden="1" customWidth="1"/>
    <col min="997" max="1013" width="5.28515625" style="251" customWidth="1"/>
    <col min="1014" max="1224" width="9.140625" style="251"/>
    <col min="1225" max="1225" width="1" style="251" customWidth="1"/>
    <col min="1226" max="1226" width="2.42578125" style="251" customWidth="1"/>
    <col min="1227" max="1227" width="2" style="251" customWidth="1"/>
    <col min="1228" max="1228" width="24.42578125" style="251" customWidth="1"/>
    <col min="1229" max="1231" width="3.85546875" style="251" customWidth="1"/>
    <col min="1232" max="1232" width="4" style="251" customWidth="1"/>
    <col min="1233" max="1233" width="4.140625" style="251" customWidth="1"/>
    <col min="1234" max="1236" width="3.85546875" style="251" customWidth="1"/>
    <col min="1237" max="1238" width="4.140625" style="251" customWidth="1"/>
    <col min="1239" max="1242" width="3.85546875" style="251" customWidth="1"/>
    <col min="1243" max="1243" width="4.28515625" style="251" customWidth="1"/>
    <col min="1244" max="1244" width="4.140625" style="251" customWidth="1"/>
    <col min="1245" max="1246" width="3.85546875" style="251" customWidth="1"/>
    <col min="1247" max="1247" width="2.5703125" style="251" customWidth="1"/>
    <col min="1248" max="1248" width="1" style="251" customWidth="1"/>
    <col min="1249" max="1252" width="0" style="251" hidden="1" customWidth="1"/>
    <col min="1253" max="1269" width="5.28515625" style="251" customWidth="1"/>
    <col min="1270" max="1480" width="9.140625" style="251"/>
    <col min="1481" max="1481" width="1" style="251" customWidth="1"/>
    <col min="1482" max="1482" width="2.42578125" style="251" customWidth="1"/>
    <col min="1483" max="1483" width="2" style="251" customWidth="1"/>
    <col min="1484" max="1484" width="24.42578125" style="251" customWidth="1"/>
    <col min="1485" max="1487" width="3.85546875" style="251" customWidth="1"/>
    <col min="1488" max="1488" width="4" style="251" customWidth="1"/>
    <col min="1489" max="1489" width="4.140625" style="251" customWidth="1"/>
    <col min="1490" max="1492" width="3.85546875" style="251" customWidth="1"/>
    <col min="1493" max="1494" width="4.140625" style="251" customWidth="1"/>
    <col min="1495" max="1498" width="3.85546875" style="251" customWidth="1"/>
    <col min="1499" max="1499" width="4.28515625" style="251" customWidth="1"/>
    <col min="1500" max="1500" width="4.140625" style="251" customWidth="1"/>
    <col min="1501" max="1502" width="3.85546875" style="251" customWidth="1"/>
    <col min="1503" max="1503" width="2.5703125" style="251" customWidth="1"/>
    <col min="1504" max="1504" width="1" style="251" customWidth="1"/>
    <col min="1505" max="1508" width="0" style="251" hidden="1" customWidth="1"/>
    <col min="1509" max="1525" width="5.28515625" style="251" customWidth="1"/>
    <col min="1526" max="1736" width="9.140625" style="251"/>
    <col min="1737" max="1737" width="1" style="251" customWidth="1"/>
    <col min="1738" max="1738" width="2.42578125" style="251" customWidth="1"/>
    <col min="1739" max="1739" width="2" style="251" customWidth="1"/>
    <col min="1740" max="1740" width="24.42578125" style="251" customWidth="1"/>
    <col min="1741" max="1743" width="3.85546875" style="251" customWidth="1"/>
    <col min="1744" max="1744" width="4" style="251" customWidth="1"/>
    <col min="1745" max="1745" width="4.140625" style="251" customWidth="1"/>
    <col min="1746" max="1748" width="3.85546875" style="251" customWidth="1"/>
    <col min="1749" max="1750" width="4.140625" style="251" customWidth="1"/>
    <col min="1751" max="1754" width="3.85546875" style="251" customWidth="1"/>
    <col min="1755" max="1755" width="4.28515625" style="251" customWidth="1"/>
    <col min="1756" max="1756" width="4.140625" style="251" customWidth="1"/>
    <col min="1757" max="1758" width="3.85546875" style="251" customWidth="1"/>
    <col min="1759" max="1759" width="2.5703125" style="251" customWidth="1"/>
    <col min="1760" max="1760" width="1" style="251" customWidth="1"/>
    <col min="1761" max="1764" width="0" style="251" hidden="1" customWidth="1"/>
    <col min="1765" max="1781" width="5.28515625" style="251" customWidth="1"/>
    <col min="1782" max="1992" width="9.140625" style="251"/>
    <col min="1993" max="1993" width="1" style="251" customWidth="1"/>
    <col min="1994" max="1994" width="2.42578125" style="251" customWidth="1"/>
    <col min="1995" max="1995" width="2" style="251" customWidth="1"/>
    <col min="1996" max="1996" width="24.42578125" style="251" customWidth="1"/>
    <col min="1997" max="1999" width="3.85546875" style="251" customWidth="1"/>
    <col min="2000" max="2000" width="4" style="251" customWidth="1"/>
    <col min="2001" max="2001" width="4.140625" style="251" customWidth="1"/>
    <col min="2002" max="2004" width="3.85546875" style="251" customWidth="1"/>
    <col min="2005" max="2006" width="4.140625" style="251" customWidth="1"/>
    <col min="2007" max="2010" width="3.85546875" style="251" customWidth="1"/>
    <col min="2011" max="2011" width="4.28515625" style="251" customWidth="1"/>
    <col min="2012" max="2012" width="4.140625" style="251" customWidth="1"/>
    <col min="2013" max="2014" width="3.85546875" style="251" customWidth="1"/>
    <col min="2015" max="2015" width="2.5703125" style="251" customWidth="1"/>
    <col min="2016" max="2016" width="1" style="251" customWidth="1"/>
    <col min="2017" max="2020" width="0" style="251" hidden="1" customWidth="1"/>
    <col min="2021" max="2037" width="5.28515625" style="251" customWidth="1"/>
    <col min="2038" max="2248" width="9.140625" style="251"/>
    <col min="2249" max="2249" width="1" style="251" customWidth="1"/>
    <col min="2250" max="2250" width="2.42578125" style="251" customWidth="1"/>
    <col min="2251" max="2251" width="2" style="251" customWidth="1"/>
    <col min="2252" max="2252" width="24.42578125" style="251" customWidth="1"/>
    <col min="2253" max="2255" width="3.85546875" style="251" customWidth="1"/>
    <col min="2256" max="2256" width="4" style="251" customWidth="1"/>
    <col min="2257" max="2257" width="4.140625" style="251" customWidth="1"/>
    <col min="2258" max="2260" width="3.85546875" style="251" customWidth="1"/>
    <col min="2261" max="2262" width="4.140625" style="251" customWidth="1"/>
    <col min="2263" max="2266" width="3.85546875" style="251" customWidth="1"/>
    <col min="2267" max="2267" width="4.28515625" style="251" customWidth="1"/>
    <col min="2268" max="2268" width="4.140625" style="251" customWidth="1"/>
    <col min="2269" max="2270" width="3.85546875" style="251" customWidth="1"/>
    <col min="2271" max="2271" width="2.5703125" style="251" customWidth="1"/>
    <col min="2272" max="2272" width="1" style="251" customWidth="1"/>
    <col min="2273" max="2276" width="0" style="251" hidden="1" customWidth="1"/>
    <col min="2277" max="2293" width="5.28515625" style="251" customWidth="1"/>
    <col min="2294" max="2504" width="9.140625" style="251"/>
    <col min="2505" max="2505" width="1" style="251" customWidth="1"/>
    <col min="2506" max="2506" width="2.42578125" style="251" customWidth="1"/>
    <col min="2507" max="2507" width="2" style="251" customWidth="1"/>
    <col min="2508" max="2508" width="24.42578125" style="251" customWidth="1"/>
    <col min="2509" max="2511" width="3.85546875" style="251" customWidth="1"/>
    <col min="2512" max="2512" width="4" style="251" customWidth="1"/>
    <col min="2513" max="2513" width="4.140625" style="251" customWidth="1"/>
    <col min="2514" max="2516" width="3.85546875" style="251" customWidth="1"/>
    <col min="2517" max="2518" width="4.140625" style="251" customWidth="1"/>
    <col min="2519" max="2522" width="3.85546875" style="251" customWidth="1"/>
    <col min="2523" max="2523" width="4.28515625" style="251" customWidth="1"/>
    <col min="2524" max="2524" width="4.140625" style="251" customWidth="1"/>
    <col min="2525" max="2526" width="3.85546875" style="251" customWidth="1"/>
    <col min="2527" max="2527" width="2.5703125" style="251" customWidth="1"/>
    <col min="2528" max="2528" width="1" style="251" customWidth="1"/>
    <col min="2529" max="2532" width="0" style="251" hidden="1" customWidth="1"/>
    <col min="2533" max="2549" width="5.28515625" style="251" customWidth="1"/>
    <col min="2550" max="2760" width="9.140625" style="251"/>
    <col min="2761" max="2761" width="1" style="251" customWidth="1"/>
    <col min="2762" max="2762" width="2.42578125" style="251" customWidth="1"/>
    <col min="2763" max="2763" width="2" style="251" customWidth="1"/>
    <col min="2764" max="2764" width="24.42578125" style="251" customWidth="1"/>
    <col min="2765" max="2767" width="3.85546875" style="251" customWidth="1"/>
    <col min="2768" max="2768" width="4" style="251" customWidth="1"/>
    <col min="2769" max="2769" width="4.140625" style="251" customWidth="1"/>
    <col min="2770" max="2772" width="3.85546875" style="251" customWidth="1"/>
    <col min="2773" max="2774" width="4.140625" style="251" customWidth="1"/>
    <col min="2775" max="2778" width="3.85546875" style="251" customWidth="1"/>
    <col min="2779" max="2779" width="4.28515625" style="251" customWidth="1"/>
    <col min="2780" max="2780" width="4.140625" style="251" customWidth="1"/>
    <col min="2781" max="2782" width="3.85546875" style="251" customWidth="1"/>
    <col min="2783" max="2783" width="2.5703125" style="251" customWidth="1"/>
    <col min="2784" max="2784" width="1" style="251" customWidth="1"/>
    <col min="2785" max="2788" width="0" style="251" hidden="1" customWidth="1"/>
    <col min="2789" max="2805" width="5.28515625" style="251" customWidth="1"/>
    <col min="2806" max="3016" width="9.140625" style="251"/>
    <col min="3017" max="3017" width="1" style="251" customWidth="1"/>
    <col min="3018" max="3018" width="2.42578125" style="251" customWidth="1"/>
    <col min="3019" max="3019" width="2" style="251" customWidth="1"/>
    <col min="3020" max="3020" width="24.42578125" style="251" customWidth="1"/>
    <col min="3021" max="3023" width="3.85546875" style="251" customWidth="1"/>
    <col min="3024" max="3024" width="4" style="251" customWidth="1"/>
    <col min="3025" max="3025" width="4.140625" style="251" customWidth="1"/>
    <col min="3026" max="3028" width="3.85546875" style="251" customWidth="1"/>
    <col min="3029" max="3030" width="4.140625" style="251" customWidth="1"/>
    <col min="3031" max="3034" width="3.85546875" style="251" customWidth="1"/>
    <col min="3035" max="3035" width="4.28515625" style="251" customWidth="1"/>
    <col min="3036" max="3036" width="4.140625" style="251" customWidth="1"/>
    <col min="3037" max="3038" width="3.85546875" style="251" customWidth="1"/>
    <col min="3039" max="3039" width="2.5703125" style="251" customWidth="1"/>
    <col min="3040" max="3040" width="1" style="251" customWidth="1"/>
    <col min="3041" max="3044" width="0" style="251" hidden="1" customWidth="1"/>
    <col min="3045" max="3061" width="5.28515625" style="251" customWidth="1"/>
    <col min="3062" max="3272" width="9.140625" style="251"/>
    <col min="3273" max="3273" width="1" style="251" customWidth="1"/>
    <col min="3274" max="3274" width="2.42578125" style="251" customWidth="1"/>
    <col min="3275" max="3275" width="2" style="251" customWidth="1"/>
    <col min="3276" max="3276" width="24.42578125" style="251" customWidth="1"/>
    <col min="3277" max="3279" width="3.85546875" style="251" customWidth="1"/>
    <col min="3280" max="3280" width="4" style="251" customWidth="1"/>
    <col min="3281" max="3281" width="4.140625" style="251" customWidth="1"/>
    <col min="3282" max="3284" width="3.85546875" style="251" customWidth="1"/>
    <col min="3285" max="3286" width="4.140625" style="251" customWidth="1"/>
    <col min="3287" max="3290" width="3.85546875" style="251" customWidth="1"/>
    <col min="3291" max="3291" width="4.28515625" style="251" customWidth="1"/>
    <col min="3292" max="3292" width="4.140625" style="251" customWidth="1"/>
    <col min="3293" max="3294" width="3.85546875" style="251" customWidth="1"/>
    <col min="3295" max="3295" width="2.5703125" style="251" customWidth="1"/>
    <col min="3296" max="3296" width="1" style="251" customWidth="1"/>
    <col min="3297" max="3300" width="0" style="251" hidden="1" customWidth="1"/>
    <col min="3301" max="3317" width="5.28515625" style="251" customWidth="1"/>
    <col min="3318" max="3528" width="9.140625" style="251"/>
    <col min="3529" max="3529" width="1" style="251" customWidth="1"/>
    <col min="3530" max="3530" width="2.42578125" style="251" customWidth="1"/>
    <col min="3531" max="3531" width="2" style="251" customWidth="1"/>
    <col min="3532" max="3532" width="24.42578125" style="251" customWidth="1"/>
    <col min="3533" max="3535" width="3.85546875" style="251" customWidth="1"/>
    <col min="3536" max="3536" width="4" style="251" customWidth="1"/>
    <col min="3537" max="3537" width="4.140625" style="251" customWidth="1"/>
    <col min="3538" max="3540" width="3.85546875" style="251" customWidth="1"/>
    <col min="3541" max="3542" width="4.140625" style="251" customWidth="1"/>
    <col min="3543" max="3546" width="3.85546875" style="251" customWidth="1"/>
    <col min="3547" max="3547" width="4.28515625" style="251" customWidth="1"/>
    <col min="3548" max="3548" width="4.140625" style="251" customWidth="1"/>
    <col min="3549" max="3550" width="3.85546875" style="251" customWidth="1"/>
    <col min="3551" max="3551" width="2.5703125" style="251" customWidth="1"/>
    <col min="3552" max="3552" width="1" style="251" customWidth="1"/>
    <col min="3553" max="3556" width="0" style="251" hidden="1" customWidth="1"/>
    <col min="3557" max="3573" width="5.28515625" style="251" customWidth="1"/>
    <col min="3574" max="3784" width="9.140625" style="251"/>
    <col min="3785" max="3785" width="1" style="251" customWidth="1"/>
    <col min="3786" max="3786" width="2.42578125" style="251" customWidth="1"/>
    <col min="3787" max="3787" width="2" style="251" customWidth="1"/>
    <col min="3788" max="3788" width="24.42578125" style="251" customWidth="1"/>
    <col min="3789" max="3791" width="3.85546875" style="251" customWidth="1"/>
    <col min="3792" max="3792" width="4" style="251" customWidth="1"/>
    <col min="3793" max="3793" width="4.140625" style="251" customWidth="1"/>
    <col min="3794" max="3796" width="3.85546875" style="251" customWidth="1"/>
    <col min="3797" max="3798" width="4.140625" style="251" customWidth="1"/>
    <col min="3799" max="3802" width="3.85546875" style="251" customWidth="1"/>
    <col min="3803" max="3803" width="4.28515625" style="251" customWidth="1"/>
    <col min="3804" max="3804" width="4.140625" style="251" customWidth="1"/>
    <col min="3805" max="3806" width="3.85546875" style="251" customWidth="1"/>
    <col min="3807" max="3807" width="2.5703125" style="251" customWidth="1"/>
    <col min="3808" max="3808" width="1" style="251" customWidth="1"/>
    <col min="3809" max="3812" width="0" style="251" hidden="1" customWidth="1"/>
    <col min="3813" max="3829" width="5.28515625" style="251" customWidth="1"/>
    <col min="3830" max="4040" width="9.140625" style="251"/>
    <col min="4041" max="4041" width="1" style="251" customWidth="1"/>
    <col min="4042" max="4042" width="2.42578125" style="251" customWidth="1"/>
    <col min="4043" max="4043" width="2" style="251" customWidth="1"/>
    <col min="4044" max="4044" width="24.42578125" style="251" customWidth="1"/>
    <col min="4045" max="4047" width="3.85546875" style="251" customWidth="1"/>
    <col min="4048" max="4048" width="4" style="251" customWidth="1"/>
    <col min="4049" max="4049" width="4.140625" style="251" customWidth="1"/>
    <col min="4050" max="4052" width="3.85546875" style="251" customWidth="1"/>
    <col min="4053" max="4054" width="4.140625" style="251" customWidth="1"/>
    <col min="4055" max="4058" width="3.85546875" style="251" customWidth="1"/>
    <col min="4059" max="4059" width="4.28515625" style="251" customWidth="1"/>
    <col min="4060" max="4060" width="4.140625" style="251" customWidth="1"/>
    <col min="4061" max="4062" width="3.85546875" style="251" customWidth="1"/>
    <col min="4063" max="4063" width="2.5703125" style="251" customWidth="1"/>
    <col min="4064" max="4064" width="1" style="251" customWidth="1"/>
    <col min="4065" max="4068" width="0" style="251" hidden="1" customWidth="1"/>
    <col min="4069" max="4085" width="5.28515625" style="251" customWidth="1"/>
    <col min="4086" max="4296" width="9.140625" style="251"/>
    <col min="4297" max="4297" width="1" style="251" customWidth="1"/>
    <col min="4298" max="4298" width="2.42578125" style="251" customWidth="1"/>
    <col min="4299" max="4299" width="2" style="251" customWidth="1"/>
    <col min="4300" max="4300" width="24.42578125" style="251" customWidth="1"/>
    <col min="4301" max="4303" width="3.85546875" style="251" customWidth="1"/>
    <col min="4304" max="4304" width="4" style="251" customWidth="1"/>
    <col min="4305" max="4305" width="4.140625" style="251" customWidth="1"/>
    <col min="4306" max="4308" width="3.85546875" style="251" customWidth="1"/>
    <col min="4309" max="4310" width="4.140625" style="251" customWidth="1"/>
    <col min="4311" max="4314" width="3.85546875" style="251" customWidth="1"/>
    <col min="4315" max="4315" width="4.28515625" style="251" customWidth="1"/>
    <col min="4316" max="4316" width="4.140625" style="251" customWidth="1"/>
    <col min="4317" max="4318" width="3.85546875" style="251" customWidth="1"/>
    <col min="4319" max="4319" width="2.5703125" style="251" customWidth="1"/>
    <col min="4320" max="4320" width="1" style="251" customWidth="1"/>
    <col min="4321" max="4324" width="0" style="251" hidden="1" customWidth="1"/>
    <col min="4325" max="4341" width="5.28515625" style="251" customWidth="1"/>
    <col min="4342" max="4552" width="9.140625" style="251"/>
    <col min="4553" max="4553" width="1" style="251" customWidth="1"/>
    <col min="4554" max="4554" width="2.42578125" style="251" customWidth="1"/>
    <col min="4555" max="4555" width="2" style="251" customWidth="1"/>
    <col min="4556" max="4556" width="24.42578125" style="251" customWidth="1"/>
    <col min="4557" max="4559" width="3.85546875" style="251" customWidth="1"/>
    <col min="4560" max="4560" width="4" style="251" customWidth="1"/>
    <col min="4561" max="4561" width="4.140625" style="251" customWidth="1"/>
    <col min="4562" max="4564" width="3.85546875" style="251" customWidth="1"/>
    <col min="4565" max="4566" width="4.140625" style="251" customWidth="1"/>
    <col min="4567" max="4570" width="3.85546875" style="251" customWidth="1"/>
    <col min="4571" max="4571" width="4.28515625" style="251" customWidth="1"/>
    <col min="4572" max="4572" width="4.140625" style="251" customWidth="1"/>
    <col min="4573" max="4574" width="3.85546875" style="251" customWidth="1"/>
    <col min="4575" max="4575" width="2.5703125" style="251" customWidth="1"/>
    <col min="4576" max="4576" width="1" style="251" customWidth="1"/>
    <col min="4577" max="4580" width="0" style="251" hidden="1" customWidth="1"/>
    <col min="4581" max="4597" width="5.28515625" style="251" customWidth="1"/>
    <col min="4598" max="4808" width="9.140625" style="251"/>
    <col min="4809" max="4809" width="1" style="251" customWidth="1"/>
    <col min="4810" max="4810" width="2.42578125" style="251" customWidth="1"/>
    <col min="4811" max="4811" width="2" style="251" customWidth="1"/>
    <col min="4812" max="4812" width="24.42578125" style="251" customWidth="1"/>
    <col min="4813" max="4815" width="3.85546875" style="251" customWidth="1"/>
    <col min="4816" max="4816" width="4" style="251" customWidth="1"/>
    <col min="4817" max="4817" width="4.140625" style="251" customWidth="1"/>
    <col min="4818" max="4820" width="3.85546875" style="251" customWidth="1"/>
    <col min="4821" max="4822" width="4.140625" style="251" customWidth="1"/>
    <col min="4823" max="4826" width="3.85546875" style="251" customWidth="1"/>
    <col min="4827" max="4827" width="4.28515625" style="251" customWidth="1"/>
    <col min="4828" max="4828" width="4.140625" style="251" customWidth="1"/>
    <col min="4829" max="4830" width="3.85546875" style="251" customWidth="1"/>
    <col min="4831" max="4831" width="2.5703125" style="251" customWidth="1"/>
    <col min="4832" max="4832" width="1" style="251" customWidth="1"/>
    <col min="4833" max="4836" width="0" style="251" hidden="1" customWidth="1"/>
    <col min="4837" max="4853" width="5.28515625" style="251" customWidth="1"/>
    <col min="4854" max="5064" width="9.140625" style="251"/>
    <col min="5065" max="5065" width="1" style="251" customWidth="1"/>
    <col min="5066" max="5066" width="2.42578125" style="251" customWidth="1"/>
    <col min="5067" max="5067" width="2" style="251" customWidth="1"/>
    <col min="5068" max="5068" width="24.42578125" style="251" customWidth="1"/>
    <col min="5069" max="5071" width="3.85546875" style="251" customWidth="1"/>
    <col min="5072" max="5072" width="4" style="251" customWidth="1"/>
    <col min="5073" max="5073" width="4.140625" style="251" customWidth="1"/>
    <col min="5074" max="5076" width="3.85546875" style="251" customWidth="1"/>
    <col min="5077" max="5078" width="4.140625" style="251" customWidth="1"/>
    <col min="5079" max="5082" width="3.85546875" style="251" customWidth="1"/>
    <col min="5083" max="5083" width="4.28515625" style="251" customWidth="1"/>
    <col min="5084" max="5084" width="4.140625" style="251" customWidth="1"/>
    <col min="5085" max="5086" width="3.85546875" style="251" customWidth="1"/>
    <col min="5087" max="5087" width="2.5703125" style="251" customWidth="1"/>
    <col min="5088" max="5088" width="1" style="251" customWidth="1"/>
    <col min="5089" max="5092" width="0" style="251" hidden="1" customWidth="1"/>
    <col min="5093" max="5109" width="5.28515625" style="251" customWidth="1"/>
    <col min="5110" max="5320" width="9.140625" style="251"/>
    <col min="5321" max="5321" width="1" style="251" customWidth="1"/>
    <col min="5322" max="5322" width="2.42578125" style="251" customWidth="1"/>
    <col min="5323" max="5323" width="2" style="251" customWidth="1"/>
    <col min="5324" max="5324" width="24.42578125" style="251" customWidth="1"/>
    <col min="5325" max="5327" width="3.85546875" style="251" customWidth="1"/>
    <col min="5328" max="5328" width="4" style="251" customWidth="1"/>
    <col min="5329" max="5329" width="4.140625" style="251" customWidth="1"/>
    <col min="5330" max="5332" width="3.85546875" style="251" customWidth="1"/>
    <col min="5333" max="5334" width="4.140625" style="251" customWidth="1"/>
    <col min="5335" max="5338" width="3.85546875" style="251" customWidth="1"/>
    <col min="5339" max="5339" width="4.28515625" style="251" customWidth="1"/>
    <col min="5340" max="5340" width="4.140625" style="251" customWidth="1"/>
    <col min="5341" max="5342" width="3.85546875" style="251" customWidth="1"/>
    <col min="5343" max="5343" width="2.5703125" style="251" customWidth="1"/>
    <col min="5344" max="5344" width="1" style="251" customWidth="1"/>
    <col min="5345" max="5348" width="0" style="251" hidden="1" customWidth="1"/>
    <col min="5349" max="5365" width="5.28515625" style="251" customWidth="1"/>
    <col min="5366" max="5576" width="9.140625" style="251"/>
    <col min="5577" max="5577" width="1" style="251" customWidth="1"/>
    <col min="5578" max="5578" width="2.42578125" style="251" customWidth="1"/>
    <col min="5579" max="5579" width="2" style="251" customWidth="1"/>
    <col min="5580" max="5580" width="24.42578125" style="251" customWidth="1"/>
    <col min="5581" max="5583" width="3.85546875" style="251" customWidth="1"/>
    <col min="5584" max="5584" width="4" style="251" customWidth="1"/>
    <col min="5585" max="5585" width="4.140625" style="251" customWidth="1"/>
    <col min="5586" max="5588" width="3.85546875" style="251" customWidth="1"/>
    <col min="5589" max="5590" width="4.140625" style="251" customWidth="1"/>
    <col min="5591" max="5594" width="3.85546875" style="251" customWidth="1"/>
    <col min="5595" max="5595" width="4.28515625" style="251" customWidth="1"/>
    <col min="5596" max="5596" width="4.140625" style="251" customWidth="1"/>
    <col min="5597" max="5598" width="3.85546875" style="251" customWidth="1"/>
    <col min="5599" max="5599" width="2.5703125" style="251" customWidth="1"/>
    <col min="5600" max="5600" width="1" style="251" customWidth="1"/>
    <col min="5601" max="5604" width="0" style="251" hidden="1" customWidth="1"/>
    <col min="5605" max="5621" width="5.28515625" style="251" customWidth="1"/>
    <col min="5622" max="5832" width="9.140625" style="251"/>
    <col min="5833" max="5833" width="1" style="251" customWidth="1"/>
    <col min="5834" max="5834" width="2.42578125" style="251" customWidth="1"/>
    <col min="5835" max="5835" width="2" style="251" customWidth="1"/>
    <col min="5836" max="5836" width="24.42578125" style="251" customWidth="1"/>
    <col min="5837" max="5839" width="3.85546875" style="251" customWidth="1"/>
    <col min="5840" max="5840" width="4" style="251" customWidth="1"/>
    <col min="5841" max="5841" width="4.140625" style="251" customWidth="1"/>
    <col min="5842" max="5844" width="3.85546875" style="251" customWidth="1"/>
    <col min="5845" max="5846" width="4.140625" style="251" customWidth="1"/>
    <col min="5847" max="5850" width="3.85546875" style="251" customWidth="1"/>
    <col min="5851" max="5851" width="4.28515625" style="251" customWidth="1"/>
    <col min="5852" max="5852" width="4.140625" style="251" customWidth="1"/>
    <col min="5853" max="5854" width="3.85546875" style="251" customWidth="1"/>
    <col min="5855" max="5855" width="2.5703125" style="251" customWidth="1"/>
    <col min="5856" max="5856" width="1" style="251" customWidth="1"/>
    <col min="5857" max="5860" width="0" style="251" hidden="1" customWidth="1"/>
    <col min="5861" max="5877" width="5.28515625" style="251" customWidth="1"/>
    <col min="5878" max="6088" width="9.140625" style="251"/>
    <col min="6089" max="6089" width="1" style="251" customWidth="1"/>
    <col min="6090" max="6090" width="2.42578125" style="251" customWidth="1"/>
    <col min="6091" max="6091" width="2" style="251" customWidth="1"/>
    <col min="6092" max="6092" width="24.42578125" style="251" customWidth="1"/>
    <col min="6093" max="6095" width="3.85546875" style="251" customWidth="1"/>
    <col min="6096" max="6096" width="4" style="251" customWidth="1"/>
    <col min="6097" max="6097" width="4.140625" style="251" customWidth="1"/>
    <col min="6098" max="6100" width="3.85546875" style="251" customWidth="1"/>
    <col min="6101" max="6102" width="4.140625" style="251" customWidth="1"/>
    <col min="6103" max="6106" width="3.85546875" style="251" customWidth="1"/>
    <col min="6107" max="6107" width="4.28515625" style="251" customWidth="1"/>
    <col min="6108" max="6108" width="4.140625" style="251" customWidth="1"/>
    <col min="6109" max="6110" width="3.85546875" style="251" customWidth="1"/>
    <col min="6111" max="6111" width="2.5703125" style="251" customWidth="1"/>
    <col min="6112" max="6112" width="1" style="251" customWidth="1"/>
    <col min="6113" max="6116" width="0" style="251" hidden="1" customWidth="1"/>
    <col min="6117" max="6133" width="5.28515625" style="251" customWidth="1"/>
    <col min="6134" max="6344" width="9.140625" style="251"/>
    <col min="6345" max="6345" width="1" style="251" customWidth="1"/>
    <col min="6346" max="6346" width="2.42578125" style="251" customWidth="1"/>
    <col min="6347" max="6347" width="2" style="251" customWidth="1"/>
    <col min="6348" max="6348" width="24.42578125" style="251" customWidth="1"/>
    <col min="6349" max="6351" width="3.85546875" style="251" customWidth="1"/>
    <col min="6352" max="6352" width="4" style="251" customWidth="1"/>
    <col min="6353" max="6353" width="4.140625" style="251" customWidth="1"/>
    <col min="6354" max="6356" width="3.85546875" style="251" customWidth="1"/>
    <col min="6357" max="6358" width="4.140625" style="251" customWidth="1"/>
    <col min="6359" max="6362" width="3.85546875" style="251" customWidth="1"/>
    <col min="6363" max="6363" width="4.28515625" style="251" customWidth="1"/>
    <col min="6364" max="6364" width="4.140625" style="251" customWidth="1"/>
    <col min="6365" max="6366" width="3.85546875" style="251" customWidth="1"/>
    <col min="6367" max="6367" width="2.5703125" style="251" customWidth="1"/>
    <col min="6368" max="6368" width="1" style="251" customWidth="1"/>
    <col min="6369" max="6372" width="0" style="251" hidden="1" customWidth="1"/>
    <col min="6373" max="6389" width="5.28515625" style="251" customWidth="1"/>
    <col min="6390" max="6600" width="9.140625" style="251"/>
    <col min="6601" max="6601" width="1" style="251" customWidth="1"/>
    <col min="6602" max="6602" width="2.42578125" style="251" customWidth="1"/>
    <col min="6603" max="6603" width="2" style="251" customWidth="1"/>
    <col min="6604" max="6604" width="24.42578125" style="251" customWidth="1"/>
    <col min="6605" max="6607" width="3.85546875" style="251" customWidth="1"/>
    <col min="6608" max="6608" width="4" style="251" customWidth="1"/>
    <col min="6609" max="6609" width="4.140625" style="251" customWidth="1"/>
    <col min="6610" max="6612" width="3.85546875" style="251" customWidth="1"/>
    <col min="6613" max="6614" width="4.140625" style="251" customWidth="1"/>
    <col min="6615" max="6618" width="3.85546875" style="251" customWidth="1"/>
    <col min="6619" max="6619" width="4.28515625" style="251" customWidth="1"/>
    <col min="6620" max="6620" width="4.140625" style="251" customWidth="1"/>
    <col min="6621" max="6622" width="3.85546875" style="251" customWidth="1"/>
    <col min="6623" max="6623" width="2.5703125" style="251" customWidth="1"/>
    <col min="6624" max="6624" width="1" style="251" customWidth="1"/>
    <col min="6625" max="6628" width="0" style="251" hidden="1" customWidth="1"/>
    <col min="6629" max="6645" width="5.28515625" style="251" customWidth="1"/>
    <col min="6646" max="6856" width="9.140625" style="251"/>
    <col min="6857" max="6857" width="1" style="251" customWidth="1"/>
    <col min="6858" max="6858" width="2.42578125" style="251" customWidth="1"/>
    <col min="6859" max="6859" width="2" style="251" customWidth="1"/>
    <col min="6860" max="6860" width="24.42578125" style="251" customWidth="1"/>
    <col min="6861" max="6863" width="3.85546875" style="251" customWidth="1"/>
    <col min="6864" max="6864" width="4" style="251" customWidth="1"/>
    <col min="6865" max="6865" width="4.140625" style="251" customWidth="1"/>
    <col min="6866" max="6868" width="3.85546875" style="251" customWidth="1"/>
    <col min="6869" max="6870" width="4.140625" style="251" customWidth="1"/>
    <col min="6871" max="6874" width="3.85546875" style="251" customWidth="1"/>
    <col min="6875" max="6875" width="4.28515625" style="251" customWidth="1"/>
    <col min="6876" max="6876" width="4.140625" style="251" customWidth="1"/>
    <col min="6877" max="6878" width="3.85546875" style="251" customWidth="1"/>
    <col min="6879" max="6879" width="2.5703125" style="251" customWidth="1"/>
    <col min="6880" max="6880" width="1" style="251" customWidth="1"/>
    <col min="6881" max="6884" width="0" style="251" hidden="1" customWidth="1"/>
    <col min="6885" max="6901" width="5.28515625" style="251" customWidth="1"/>
    <col min="6902" max="7112" width="9.140625" style="251"/>
    <col min="7113" max="7113" width="1" style="251" customWidth="1"/>
    <col min="7114" max="7114" width="2.42578125" style="251" customWidth="1"/>
    <col min="7115" max="7115" width="2" style="251" customWidth="1"/>
    <col min="7116" max="7116" width="24.42578125" style="251" customWidth="1"/>
    <col min="7117" max="7119" width="3.85546875" style="251" customWidth="1"/>
    <col min="7120" max="7120" width="4" style="251" customWidth="1"/>
    <col min="7121" max="7121" width="4.140625" style="251" customWidth="1"/>
    <col min="7122" max="7124" width="3.85546875" style="251" customWidth="1"/>
    <col min="7125" max="7126" width="4.140625" style="251" customWidth="1"/>
    <col min="7127" max="7130" width="3.85546875" style="251" customWidth="1"/>
    <col min="7131" max="7131" width="4.28515625" style="251" customWidth="1"/>
    <col min="7132" max="7132" width="4.140625" style="251" customWidth="1"/>
    <col min="7133" max="7134" width="3.85546875" style="251" customWidth="1"/>
    <col min="7135" max="7135" width="2.5703125" style="251" customWidth="1"/>
    <col min="7136" max="7136" width="1" style="251" customWidth="1"/>
    <col min="7137" max="7140" width="0" style="251" hidden="1" customWidth="1"/>
    <col min="7141" max="7157" width="5.28515625" style="251" customWidth="1"/>
    <col min="7158" max="7368" width="9.140625" style="251"/>
    <col min="7369" max="7369" width="1" style="251" customWidth="1"/>
    <col min="7370" max="7370" width="2.42578125" style="251" customWidth="1"/>
    <col min="7371" max="7371" width="2" style="251" customWidth="1"/>
    <col min="7372" max="7372" width="24.42578125" style="251" customWidth="1"/>
    <col min="7373" max="7375" width="3.85546875" style="251" customWidth="1"/>
    <col min="7376" max="7376" width="4" style="251" customWidth="1"/>
    <col min="7377" max="7377" width="4.140625" style="251" customWidth="1"/>
    <col min="7378" max="7380" width="3.85546875" style="251" customWidth="1"/>
    <col min="7381" max="7382" width="4.140625" style="251" customWidth="1"/>
    <col min="7383" max="7386" width="3.85546875" style="251" customWidth="1"/>
    <col min="7387" max="7387" width="4.28515625" style="251" customWidth="1"/>
    <col min="7388" max="7388" width="4.140625" style="251" customWidth="1"/>
    <col min="7389" max="7390" width="3.85546875" style="251" customWidth="1"/>
    <col min="7391" max="7391" width="2.5703125" style="251" customWidth="1"/>
    <col min="7392" max="7392" width="1" style="251" customWidth="1"/>
    <col min="7393" max="7396" width="0" style="251" hidden="1" customWidth="1"/>
    <col min="7397" max="7413" width="5.28515625" style="251" customWidth="1"/>
    <col min="7414" max="7624" width="9.140625" style="251"/>
    <col min="7625" max="7625" width="1" style="251" customWidth="1"/>
    <col min="7626" max="7626" width="2.42578125" style="251" customWidth="1"/>
    <col min="7627" max="7627" width="2" style="251" customWidth="1"/>
    <col min="7628" max="7628" width="24.42578125" style="251" customWidth="1"/>
    <col min="7629" max="7631" width="3.85546875" style="251" customWidth="1"/>
    <col min="7632" max="7632" width="4" style="251" customWidth="1"/>
    <col min="7633" max="7633" width="4.140625" style="251" customWidth="1"/>
    <col min="7634" max="7636" width="3.85546875" style="251" customWidth="1"/>
    <col min="7637" max="7638" width="4.140625" style="251" customWidth="1"/>
    <col min="7639" max="7642" width="3.85546875" style="251" customWidth="1"/>
    <col min="7643" max="7643" width="4.28515625" style="251" customWidth="1"/>
    <col min="7644" max="7644" width="4.140625" style="251" customWidth="1"/>
    <col min="7645" max="7646" width="3.85546875" style="251" customWidth="1"/>
    <col min="7647" max="7647" width="2.5703125" style="251" customWidth="1"/>
    <col min="7648" max="7648" width="1" style="251" customWidth="1"/>
    <col min="7649" max="7652" width="0" style="251" hidden="1" customWidth="1"/>
    <col min="7653" max="7669" width="5.28515625" style="251" customWidth="1"/>
    <col min="7670" max="7880" width="9.140625" style="251"/>
    <col min="7881" max="7881" width="1" style="251" customWidth="1"/>
    <col min="7882" max="7882" width="2.42578125" style="251" customWidth="1"/>
    <col min="7883" max="7883" width="2" style="251" customWidth="1"/>
    <col min="7884" max="7884" width="24.42578125" style="251" customWidth="1"/>
    <col min="7885" max="7887" width="3.85546875" style="251" customWidth="1"/>
    <col min="7888" max="7888" width="4" style="251" customWidth="1"/>
    <col min="7889" max="7889" width="4.140625" style="251" customWidth="1"/>
    <col min="7890" max="7892" width="3.85546875" style="251" customWidth="1"/>
    <col min="7893" max="7894" width="4.140625" style="251" customWidth="1"/>
    <col min="7895" max="7898" width="3.85546875" style="251" customWidth="1"/>
    <col min="7899" max="7899" width="4.28515625" style="251" customWidth="1"/>
    <col min="7900" max="7900" width="4.140625" style="251" customWidth="1"/>
    <col min="7901" max="7902" width="3.85546875" style="251" customWidth="1"/>
    <col min="7903" max="7903" width="2.5703125" style="251" customWidth="1"/>
    <col min="7904" max="7904" width="1" style="251" customWidth="1"/>
    <col min="7905" max="7908" width="0" style="251" hidden="1" customWidth="1"/>
    <col min="7909" max="7925" width="5.28515625" style="251" customWidth="1"/>
    <col min="7926" max="8136" width="9.140625" style="251"/>
    <col min="8137" max="8137" width="1" style="251" customWidth="1"/>
    <col min="8138" max="8138" width="2.42578125" style="251" customWidth="1"/>
    <col min="8139" max="8139" width="2" style="251" customWidth="1"/>
    <col min="8140" max="8140" width="24.42578125" style="251" customWidth="1"/>
    <col min="8141" max="8143" width="3.85546875" style="251" customWidth="1"/>
    <col min="8144" max="8144" width="4" style="251" customWidth="1"/>
    <col min="8145" max="8145" width="4.140625" style="251" customWidth="1"/>
    <col min="8146" max="8148" width="3.85546875" style="251" customWidth="1"/>
    <col min="8149" max="8150" width="4.140625" style="251" customWidth="1"/>
    <col min="8151" max="8154" width="3.85546875" style="251" customWidth="1"/>
    <col min="8155" max="8155" width="4.28515625" style="251" customWidth="1"/>
    <col min="8156" max="8156" width="4.140625" style="251" customWidth="1"/>
    <col min="8157" max="8158" width="3.85546875" style="251" customWidth="1"/>
    <col min="8159" max="8159" width="2.5703125" style="251" customWidth="1"/>
    <col min="8160" max="8160" width="1" style="251" customWidth="1"/>
    <col min="8161" max="8164" width="0" style="251" hidden="1" customWidth="1"/>
    <col min="8165" max="8181" width="5.28515625" style="251" customWidth="1"/>
    <col min="8182" max="8392" width="9.140625" style="251"/>
    <col min="8393" max="8393" width="1" style="251" customWidth="1"/>
    <col min="8394" max="8394" width="2.42578125" style="251" customWidth="1"/>
    <col min="8395" max="8395" width="2" style="251" customWidth="1"/>
    <col min="8396" max="8396" width="24.42578125" style="251" customWidth="1"/>
    <col min="8397" max="8399" width="3.85546875" style="251" customWidth="1"/>
    <col min="8400" max="8400" width="4" style="251" customWidth="1"/>
    <col min="8401" max="8401" width="4.140625" style="251" customWidth="1"/>
    <col min="8402" max="8404" width="3.85546875" style="251" customWidth="1"/>
    <col min="8405" max="8406" width="4.140625" style="251" customWidth="1"/>
    <col min="8407" max="8410" width="3.85546875" style="251" customWidth="1"/>
    <col min="8411" max="8411" width="4.28515625" style="251" customWidth="1"/>
    <col min="8412" max="8412" width="4.140625" style="251" customWidth="1"/>
    <col min="8413" max="8414" width="3.85546875" style="251" customWidth="1"/>
    <col min="8415" max="8415" width="2.5703125" style="251" customWidth="1"/>
    <col min="8416" max="8416" width="1" style="251" customWidth="1"/>
    <col min="8417" max="8420" width="0" style="251" hidden="1" customWidth="1"/>
    <col min="8421" max="8437" width="5.28515625" style="251" customWidth="1"/>
    <col min="8438" max="8648" width="9.140625" style="251"/>
    <col min="8649" max="8649" width="1" style="251" customWidth="1"/>
    <col min="8650" max="8650" width="2.42578125" style="251" customWidth="1"/>
    <col min="8651" max="8651" width="2" style="251" customWidth="1"/>
    <col min="8652" max="8652" width="24.42578125" style="251" customWidth="1"/>
    <col min="8653" max="8655" width="3.85546875" style="251" customWidth="1"/>
    <col min="8656" max="8656" width="4" style="251" customWidth="1"/>
    <col min="8657" max="8657" width="4.140625" style="251" customWidth="1"/>
    <col min="8658" max="8660" width="3.85546875" style="251" customWidth="1"/>
    <col min="8661" max="8662" width="4.140625" style="251" customWidth="1"/>
    <col min="8663" max="8666" width="3.85546875" style="251" customWidth="1"/>
    <col min="8667" max="8667" width="4.28515625" style="251" customWidth="1"/>
    <col min="8668" max="8668" width="4.140625" style="251" customWidth="1"/>
    <col min="8669" max="8670" width="3.85546875" style="251" customWidth="1"/>
    <col min="8671" max="8671" width="2.5703125" style="251" customWidth="1"/>
    <col min="8672" max="8672" width="1" style="251" customWidth="1"/>
    <col min="8673" max="8676" width="0" style="251" hidden="1" customWidth="1"/>
    <col min="8677" max="8693" width="5.28515625" style="251" customWidth="1"/>
    <col min="8694" max="8904" width="9.140625" style="251"/>
    <col min="8905" max="8905" width="1" style="251" customWidth="1"/>
    <col min="8906" max="8906" width="2.42578125" style="251" customWidth="1"/>
    <col min="8907" max="8907" width="2" style="251" customWidth="1"/>
    <col min="8908" max="8908" width="24.42578125" style="251" customWidth="1"/>
    <col min="8909" max="8911" width="3.85546875" style="251" customWidth="1"/>
    <col min="8912" max="8912" width="4" style="251" customWidth="1"/>
    <col min="8913" max="8913" width="4.140625" style="251" customWidth="1"/>
    <col min="8914" max="8916" width="3.85546875" style="251" customWidth="1"/>
    <col min="8917" max="8918" width="4.140625" style="251" customWidth="1"/>
    <col min="8919" max="8922" width="3.85546875" style="251" customWidth="1"/>
    <col min="8923" max="8923" width="4.28515625" style="251" customWidth="1"/>
    <col min="8924" max="8924" width="4.140625" style="251" customWidth="1"/>
    <col min="8925" max="8926" width="3.85546875" style="251" customWidth="1"/>
    <col min="8927" max="8927" width="2.5703125" style="251" customWidth="1"/>
    <col min="8928" max="8928" width="1" style="251" customWidth="1"/>
    <col min="8929" max="8932" width="0" style="251" hidden="1" customWidth="1"/>
    <col min="8933" max="8949" width="5.28515625" style="251" customWidth="1"/>
    <col min="8950" max="9160" width="9.140625" style="251"/>
    <col min="9161" max="9161" width="1" style="251" customWidth="1"/>
    <col min="9162" max="9162" width="2.42578125" style="251" customWidth="1"/>
    <col min="9163" max="9163" width="2" style="251" customWidth="1"/>
    <col min="9164" max="9164" width="24.42578125" style="251" customWidth="1"/>
    <col min="9165" max="9167" width="3.85546875" style="251" customWidth="1"/>
    <col min="9168" max="9168" width="4" style="251" customWidth="1"/>
    <col min="9169" max="9169" width="4.140625" style="251" customWidth="1"/>
    <col min="9170" max="9172" width="3.85546875" style="251" customWidth="1"/>
    <col min="9173" max="9174" width="4.140625" style="251" customWidth="1"/>
    <col min="9175" max="9178" width="3.85546875" style="251" customWidth="1"/>
    <col min="9179" max="9179" width="4.28515625" style="251" customWidth="1"/>
    <col min="9180" max="9180" width="4.140625" style="251" customWidth="1"/>
    <col min="9181" max="9182" width="3.85546875" style="251" customWidth="1"/>
    <col min="9183" max="9183" width="2.5703125" style="251" customWidth="1"/>
    <col min="9184" max="9184" width="1" style="251" customWidth="1"/>
    <col min="9185" max="9188" width="0" style="251" hidden="1" customWidth="1"/>
    <col min="9189" max="9205" width="5.28515625" style="251" customWidth="1"/>
    <col min="9206" max="9416" width="9.140625" style="251"/>
    <col min="9417" max="9417" width="1" style="251" customWidth="1"/>
    <col min="9418" max="9418" width="2.42578125" style="251" customWidth="1"/>
    <col min="9419" max="9419" width="2" style="251" customWidth="1"/>
    <col min="9420" max="9420" width="24.42578125" style="251" customWidth="1"/>
    <col min="9421" max="9423" width="3.85546875" style="251" customWidth="1"/>
    <col min="9424" max="9424" width="4" style="251" customWidth="1"/>
    <col min="9425" max="9425" width="4.140625" style="251" customWidth="1"/>
    <col min="9426" max="9428" width="3.85546875" style="251" customWidth="1"/>
    <col min="9429" max="9430" width="4.140625" style="251" customWidth="1"/>
    <col min="9431" max="9434" width="3.85546875" style="251" customWidth="1"/>
    <col min="9435" max="9435" width="4.28515625" style="251" customWidth="1"/>
    <col min="9436" max="9436" width="4.140625" style="251" customWidth="1"/>
    <col min="9437" max="9438" width="3.85546875" style="251" customWidth="1"/>
    <col min="9439" max="9439" width="2.5703125" style="251" customWidth="1"/>
    <col min="9440" max="9440" width="1" style="251" customWidth="1"/>
    <col min="9441" max="9444" width="0" style="251" hidden="1" customWidth="1"/>
    <col min="9445" max="9461" width="5.28515625" style="251" customWidth="1"/>
    <col min="9462" max="9672" width="9.140625" style="251"/>
    <col min="9673" max="9673" width="1" style="251" customWidth="1"/>
    <col min="9674" max="9674" width="2.42578125" style="251" customWidth="1"/>
    <col min="9675" max="9675" width="2" style="251" customWidth="1"/>
    <col min="9676" max="9676" width="24.42578125" style="251" customWidth="1"/>
    <col min="9677" max="9679" width="3.85546875" style="251" customWidth="1"/>
    <col min="9680" max="9680" width="4" style="251" customWidth="1"/>
    <col min="9681" max="9681" width="4.140625" style="251" customWidth="1"/>
    <col min="9682" max="9684" width="3.85546875" style="251" customWidth="1"/>
    <col min="9685" max="9686" width="4.140625" style="251" customWidth="1"/>
    <col min="9687" max="9690" width="3.85546875" style="251" customWidth="1"/>
    <col min="9691" max="9691" width="4.28515625" style="251" customWidth="1"/>
    <col min="9692" max="9692" width="4.140625" style="251" customWidth="1"/>
    <col min="9693" max="9694" width="3.85546875" style="251" customWidth="1"/>
    <col min="9695" max="9695" width="2.5703125" style="251" customWidth="1"/>
    <col min="9696" max="9696" width="1" style="251" customWidth="1"/>
    <col min="9697" max="9700" width="0" style="251" hidden="1" customWidth="1"/>
    <col min="9701" max="9717" width="5.28515625" style="251" customWidth="1"/>
    <col min="9718" max="9928" width="9.140625" style="251"/>
    <col min="9929" max="9929" width="1" style="251" customWidth="1"/>
    <col min="9930" max="9930" width="2.42578125" style="251" customWidth="1"/>
    <col min="9931" max="9931" width="2" style="251" customWidth="1"/>
    <col min="9932" max="9932" width="24.42578125" style="251" customWidth="1"/>
    <col min="9933" max="9935" width="3.85546875" style="251" customWidth="1"/>
    <col min="9936" max="9936" width="4" style="251" customWidth="1"/>
    <col min="9937" max="9937" width="4.140625" style="251" customWidth="1"/>
    <col min="9938" max="9940" width="3.85546875" style="251" customWidth="1"/>
    <col min="9941" max="9942" width="4.140625" style="251" customWidth="1"/>
    <col min="9943" max="9946" width="3.85546875" style="251" customWidth="1"/>
    <col min="9947" max="9947" width="4.28515625" style="251" customWidth="1"/>
    <col min="9948" max="9948" width="4.140625" style="251" customWidth="1"/>
    <col min="9949" max="9950" width="3.85546875" style="251" customWidth="1"/>
    <col min="9951" max="9951" width="2.5703125" style="251" customWidth="1"/>
    <col min="9952" max="9952" width="1" style="251" customWidth="1"/>
    <col min="9953" max="9956" width="0" style="251" hidden="1" customWidth="1"/>
    <col min="9957" max="9973" width="5.28515625" style="251" customWidth="1"/>
    <col min="9974" max="10184" width="9.140625" style="251"/>
    <col min="10185" max="10185" width="1" style="251" customWidth="1"/>
    <col min="10186" max="10186" width="2.42578125" style="251" customWidth="1"/>
    <col min="10187" max="10187" width="2" style="251" customWidth="1"/>
    <col min="10188" max="10188" width="24.42578125" style="251" customWidth="1"/>
    <col min="10189" max="10191" width="3.85546875" style="251" customWidth="1"/>
    <col min="10192" max="10192" width="4" style="251" customWidth="1"/>
    <col min="10193" max="10193" width="4.140625" style="251" customWidth="1"/>
    <col min="10194" max="10196" width="3.85546875" style="251" customWidth="1"/>
    <col min="10197" max="10198" width="4.140625" style="251" customWidth="1"/>
    <col min="10199" max="10202" width="3.85546875" style="251" customWidth="1"/>
    <col min="10203" max="10203" width="4.28515625" style="251" customWidth="1"/>
    <col min="10204" max="10204" width="4.140625" style="251" customWidth="1"/>
    <col min="10205" max="10206" width="3.85546875" style="251" customWidth="1"/>
    <col min="10207" max="10207" width="2.5703125" style="251" customWidth="1"/>
    <col min="10208" max="10208" width="1" style="251" customWidth="1"/>
    <col min="10209" max="10212" width="0" style="251" hidden="1" customWidth="1"/>
    <col min="10213" max="10229" width="5.28515625" style="251" customWidth="1"/>
    <col min="10230" max="10440" width="9.140625" style="251"/>
    <col min="10441" max="10441" width="1" style="251" customWidth="1"/>
    <col min="10442" max="10442" width="2.42578125" style="251" customWidth="1"/>
    <col min="10443" max="10443" width="2" style="251" customWidth="1"/>
    <col min="10444" max="10444" width="24.42578125" style="251" customWidth="1"/>
    <col min="10445" max="10447" width="3.85546875" style="251" customWidth="1"/>
    <col min="10448" max="10448" width="4" style="251" customWidth="1"/>
    <col min="10449" max="10449" width="4.140625" style="251" customWidth="1"/>
    <col min="10450" max="10452" width="3.85546875" style="251" customWidth="1"/>
    <col min="10453" max="10454" width="4.140625" style="251" customWidth="1"/>
    <col min="10455" max="10458" width="3.85546875" style="251" customWidth="1"/>
    <col min="10459" max="10459" width="4.28515625" style="251" customWidth="1"/>
    <col min="10460" max="10460" width="4.140625" style="251" customWidth="1"/>
    <col min="10461" max="10462" width="3.85546875" style="251" customWidth="1"/>
    <col min="10463" max="10463" width="2.5703125" style="251" customWidth="1"/>
    <col min="10464" max="10464" width="1" style="251" customWidth="1"/>
    <col min="10465" max="10468" width="0" style="251" hidden="1" customWidth="1"/>
    <col min="10469" max="10485" width="5.28515625" style="251" customWidth="1"/>
    <col min="10486" max="10696" width="9.140625" style="251"/>
    <col min="10697" max="10697" width="1" style="251" customWidth="1"/>
    <col min="10698" max="10698" width="2.42578125" style="251" customWidth="1"/>
    <col min="10699" max="10699" width="2" style="251" customWidth="1"/>
    <col min="10700" max="10700" width="24.42578125" style="251" customWidth="1"/>
    <col min="10701" max="10703" width="3.85546875" style="251" customWidth="1"/>
    <col min="10704" max="10704" width="4" style="251" customWidth="1"/>
    <col min="10705" max="10705" width="4.140625" style="251" customWidth="1"/>
    <col min="10706" max="10708" width="3.85546875" style="251" customWidth="1"/>
    <col min="10709" max="10710" width="4.140625" style="251" customWidth="1"/>
    <col min="10711" max="10714" width="3.85546875" style="251" customWidth="1"/>
    <col min="10715" max="10715" width="4.28515625" style="251" customWidth="1"/>
    <col min="10716" max="10716" width="4.140625" style="251" customWidth="1"/>
    <col min="10717" max="10718" width="3.85546875" style="251" customWidth="1"/>
    <col min="10719" max="10719" width="2.5703125" style="251" customWidth="1"/>
    <col min="10720" max="10720" width="1" style="251" customWidth="1"/>
    <col min="10721" max="10724" width="0" style="251" hidden="1" customWidth="1"/>
    <col min="10725" max="10741" width="5.28515625" style="251" customWidth="1"/>
    <col min="10742" max="10952" width="9.140625" style="251"/>
    <col min="10953" max="10953" width="1" style="251" customWidth="1"/>
    <col min="10954" max="10954" width="2.42578125" style="251" customWidth="1"/>
    <col min="10955" max="10955" width="2" style="251" customWidth="1"/>
    <col min="10956" max="10956" width="24.42578125" style="251" customWidth="1"/>
    <col min="10957" max="10959" width="3.85546875" style="251" customWidth="1"/>
    <col min="10960" max="10960" width="4" style="251" customWidth="1"/>
    <col min="10961" max="10961" width="4.140625" style="251" customWidth="1"/>
    <col min="10962" max="10964" width="3.85546875" style="251" customWidth="1"/>
    <col min="10965" max="10966" width="4.140625" style="251" customWidth="1"/>
    <col min="10967" max="10970" width="3.85546875" style="251" customWidth="1"/>
    <col min="10971" max="10971" width="4.28515625" style="251" customWidth="1"/>
    <col min="10972" max="10972" width="4.140625" style="251" customWidth="1"/>
    <col min="10973" max="10974" width="3.85546875" style="251" customWidth="1"/>
    <col min="10975" max="10975" width="2.5703125" style="251" customWidth="1"/>
    <col min="10976" max="10976" width="1" style="251" customWidth="1"/>
    <col min="10977" max="10980" width="0" style="251" hidden="1" customWidth="1"/>
    <col min="10981" max="10997" width="5.28515625" style="251" customWidth="1"/>
    <col min="10998" max="11208" width="9.140625" style="251"/>
    <col min="11209" max="11209" width="1" style="251" customWidth="1"/>
    <col min="11210" max="11210" width="2.42578125" style="251" customWidth="1"/>
    <col min="11211" max="11211" width="2" style="251" customWidth="1"/>
    <col min="11212" max="11212" width="24.42578125" style="251" customWidth="1"/>
    <col min="11213" max="11215" width="3.85546875" style="251" customWidth="1"/>
    <col min="11216" max="11216" width="4" style="251" customWidth="1"/>
    <col min="11217" max="11217" width="4.140625" style="251" customWidth="1"/>
    <col min="11218" max="11220" width="3.85546875" style="251" customWidth="1"/>
    <col min="11221" max="11222" width="4.140625" style="251" customWidth="1"/>
    <col min="11223" max="11226" width="3.85546875" style="251" customWidth="1"/>
    <col min="11227" max="11227" width="4.28515625" style="251" customWidth="1"/>
    <col min="11228" max="11228" width="4.140625" style="251" customWidth="1"/>
    <col min="11229" max="11230" width="3.85546875" style="251" customWidth="1"/>
    <col min="11231" max="11231" width="2.5703125" style="251" customWidth="1"/>
    <col min="11232" max="11232" width="1" style="251" customWidth="1"/>
    <col min="11233" max="11236" width="0" style="251" hidden="1" customWidth="1"/>
    <col min="11237" max="11253" width="5.28515625" style="251" customWidth="1"/>
    <col min="11254" max="11464" width="9.140625" style="251"/>
    <col min="11465" max="11465" width="1" style="251" customWidth="1"/>
    <col min="11466" max="11466" width="2.42578125" style="251" customWidth="1"/>
    <col min="11467" max="11467" width="2" style="251" customWidth="1"/>
    <col min="11468" max="11468" width="24.42578125" style="251" customWidth="1"/>
    <col min="11469" max="11471" width="3.85546875" style="251" customWidth="1"/>
    <col min="11472" max="11472" width="4" style="251" customWidth="1"/>
    <col min="11473" max="11473" width="4.140625" style="251" customWidth="1"/>
    <col min="11474" max="11476" width="3.85546875" style="251" customWidth="1"/>
    <col min="11477" max="11478" width="4.140625" style="251" customWidth="1"/>
    <col min="11479" max="11482" width="3.85546875" style="251" customWidth="1"/>
    <col min="11483" max="11483" width="4.28515625" style="251" customWidth="1"/>
    <col min="11484" max="11484" width="4.140625" style="251" customWidth="1"/>
    <col min="11485" max="11486" width="3.85546875" style="251" customWidth="1"/>
    <col min="11487" max="11487" width="2.5703125" style="251" customWidth="1"/>
    <col min="11488" max="11488" width="1" style="251" customWidth="1"/>
    <col min="11489" max="11492" width="0" style="251" hidden="1" customWidth="1"/>
    <col min="11493" max="11509" width="5.28515625" style="251" customWidth="1"/>
    <col min="11510" max="11720" width="9.140625" style="251"/>
    <col min="11721" max="11721" width="1" style="251" customWidth="1"/>
    <col min="11722" max="11722" width="2.42578125" style="251" customWidth="1"/>
    <col min="11723" max="11723" width="2" style="251" customWidth="1"/>
    <col min="11724" max="11724" width="24.42578125" style="251" customWidth="1"/>
    <col min="11725" max="11727" width="3.85546875" style="251" customWidth="1"/>
    <col min="11728" max="11728" width="4" style="251" customWidth="1"/>
    <col min="11729" max="11729" width="4.140625" style="251" customWidth="1"/>
    <col min="11730" max="11732" width="3.85546875" style="251" customWidth="1"/>
    <col min="11733" max="11734" width="4.140625" style="251" customWidth="1"/>
    <col min="11735" max="11738" width="3.85546875" style="251" customWidth="1"/>
    <col min="11739" max="11739" width="4.28515625" style="251" customWidth="1"/>
    <col min="11740" max="11740" width="4.140625" style="251" customWidth="1"/>
    <col min="11741" max="11742" width="3.85546875" style="251" customWidth="1"/>
    <col min="11743" max="11743" width="2.5703125" style="251" customWidth="1"/>
    <col min="11744" max="11744" width="1" style="251" customWidth="1"/>
    <col min="11745" max="11748" width="0" style="251" hidden="1" customWidth="1"/>
    <col min="11749" max="11765" width="5.28515625" style="251" customWidth="1"/>
    <col min="11766" max="11976" width="9.140625" style="251"/>
    <col min="11977" max="11977" width="1" style="251" customWidth="1"/>
    <col min="11978" max="11978" width="2.42578125" style="251" customWidth="1"/>
    <col min="11979" max="11979" width="2" style="251" customWidth="1"/>
    <col min="11980" max="11980" width="24.42578125" style="251" customWidth="1"/>
    <col min="11981" max="11983" width="3.85546875" style="251" customWidth="1"/>
    <col min="11984" max="11984" width="4" style="251" customWidth="1"/>
    <col min="11985" max="11985" width="4.140625" style="251" customWidth="1"/>
    <col min="11986" max="11988" width="3.85546875" style="251" customWidth="1"/>
    <col min="11989" max="11990" width="4.140625" style="251" customWidth="1"/>
    <col min="11991" max="11994" width="3.85546875" style="251" customWidth="1"/>
    <col min="11995" max="11995" width="4.28515625" style="251" customWidth="1"/>
    <col min="11996" max="11996" width="4.140625" style="251" customWidth="1"/>
    <col min="11997" max="11998" width="3.85546875" style="251" customWidth="1"/>
    <col min="11999" max="11999" width="2.5703125" style="251" customWidth="1"/>
    <col min="12000" max="12000" width="1" style="251" customWidth="1"/>
    <col min="12001" max="12004" width="0" style="251" hidden="1" customWidth="1"/>
    <col min="12005" max="12021" width="5.28515625" style="251" customWidth="1"/>
    <col min="12022" max="12232" width="9.140625" style="251"/>
    <col min="12233" max="12233" width="1" style="251" customWidth="1"/>
    <col min="12234" max="12234" width="2.42578125" style="251" customWidth="1"/>
    <col min="12235" max="12235" width="2" style="251" customWidth="1"/>
    <col min="12236" max="12236" width="24.42578125" style="251" customWidth="1"/>
    <col min="12237" max="12239" width="3.85546875" style="251" customWidth="1"/>
    <col min="12240" max="12240" width="4" style="251" customWidth="1"/>
    <col min="12241" max="12241" width="4.140625" style="251" customWidth="1"/>
    <col min="12242" max="12244" width="3.85546875" style="251" customWidth="1"/>
    <col min="12245" max="12246" width="4.140625" style="251" customWidth="1"/>
    <col min="12247" max="12250" width="3.85546875" style="251" customWidth="1"/>
    <col min="12251" max="12251" width="4.28515625" style="251" customWidth="1"/>
    <col min="12252" max="12252" width="4.140625" style="251" customWidth="1"/>
    <col min="12253" max="12254" width="3.85546875" style="251" customWidth="1"/>
    <col min="12255" max="12255" width="2.5703125" style="251" customWidth="1"/>
    <col min="12256" max="12256" width="1" style="251" customWidth="1"/>
    <col min="12257" max="12260" width="0" style="251" hidden="1" customWidth="1"/>
    <col min="12261" max="12277" width="5.28515625" style="251" customWidth="1"/>
    <col min="12278" max="12488" width="9.140625" style="251"/>
    <col min="12489" max="12489" width="1" style="251" customWidth="1"/>
    <col min="12490" max="12490" width="2.42578125" style="251" customWidth="1"/>
    <col min="12491" max="12491" width="2" style="251" customWidth="1"/>
    <col min="12492" max="12492" width="24.42578125" style="251" customWidth="1"/>
    <col min="12493" max="12495" width="3.85546875" style="251" customWidth="1"/>
    <col min="12496" max="12496" width="4" style="251" customWidth="1"/>
    <col min="12497" max="12497" width="4.140625" style="251" customWidth="1"/>
    <col min="12498" max="12500" width="3.85546875" style="251" customWidth="1"/>
    <col min="12501" max="12502" width="4.140625" style="251" customWidth="1"/>
    <col min="12503" max="12506" width="3.85546875" style="251" customWidth="1"/>
    <col min="12507" max="12507" width="4.28515625" style="251" customWidth="1"/>
    <col min="12508" max="12508" width="4.140625" style="251" customWidth="1"/>
    <col min="12509" max="12510" width="3.85546875" style="251" customWidth="1"/>
    <col min="12511" max="12511" width="2.5703125" style="251" customWidth="1"/>
    <col min="12512" max="12512" width="1" style="251" customWidth="1"/>
    <col min="12513" max="12516" width="0" style="251" hidden="1" customWidth="1"/>
    <col min="12517" max="12533" width="5.28515625" style="251" customWidth="1"/>
    <col min="12534" max="12744" width="9.140625" style="251"/>
    <col min="12745" max="12745" width="1" style="251" customWidth="1"/>
    <col min="12746" max="12746" width="2.42578125" style="251" customWidth="1"/>
    <col min="12747" max="12747" width="2" style="251" customWidth="1"/>
    <col min="12748" max="12748" width="24.42578125" style="251" customWidth="1"/>
    <col min="12749" max="12751" width="3.85546875" style="251" customWidth="1"/>
    <col min="12752" max="12752" width="4" style="251" customWidth="1"/>
    <col min="12753" max="12753" width="4.140625" style="251" customWidth="1"/>
    <col min="12754" max="12756" width="3.85546875" style="251" customWidth="1"/>
    <col min="12757" max="12758" width="4.140625" style="251" customWidth="1"/>
    <col min="12759" max="12762" width="3.85546875" style="251" customWidth="1"/>
    <col min="12763" max="12763" width="4.28515625" style="251" customWidth="1"/>
    <col min="12764" max="12764" width="4.140625" style="251" customWidth="1"/>
    <col min="12765" max="12766" width="3.85546875" style="251" customWidth="1"/>
    <col min="12767" max="12767" width="2.5703125" style="251" customWidth="1"/>
    <col min="12768" max="12768" width="1" style="251" customWidth="1"/>
    <col min="12769" max="12772" width="0" style="251" hidden="1" customWidth="1"/>
    <col min="12773" max="12789" width="5.28515625" style="251" customWidth="1"/>
    <col min="12790" max="13000" width="9.140625" style="251"/>
    <col min="13001" max="13001" width="1" style="251" customWidth="1"/>
    <col min="13002" max="13002" width="2.42578125" style="251" customWidth="1"/>
    <col min="13003" max="13003" width="2" style="251" customWidth="1"/>
    <col min="13004" max="13004" width="24.42578125" style="251" customWidth="1"/>
    <col min="13005" max="13007" width="3.85546875" style="251" customWidth="1"/>
    <col min="13008" max="13008" width="4" style="251" customWidth="1"/>
    <col min="13009" max="13009" width="4.140625" style="251" customWidth="1"/>
    <col min="13010" max="13012" width="3.85546875" style="251" customWidth="1"/>
    <col min="13013" max="13014" width="4.140625" style="251" customWidth="1"/>
    <col min="13015" max="13018" width="3.85546875" style="251" customWidth="1"/>
    <col min="13019" max="13019" width="4.28515625" style="251" customWidth="1"/>
    <col min="13020" max="13020" width="4.140625" style="251" customWidth="1"/>
    <col min="13021" max="13022" width="3.85546875" style="251" customWidth="1"/>
    <col min="13023" max="13023" width="2.5703125" style="251" customWidth="1"/>
    <col min="13024" max="13024" width="1" style="251" customWidth="1"/>
    <col min="13025" max="13028" width="0" style="251" hidden="1" customWidth="1"/>
    <col min="13029" max="13045" width="5.28515625" style="251" customWidth="1"/>
    <col min="13046" max="13256" width="9.140625" style="251"/>
    <col min="13257" max="13257" width="1" style="251" customWidth="1"/>
    <col min="13258" max="13258" width="2.42578125" style="251" customWidth="1"/>
    <col min="13259" max="13259" width="2" style="251" customWidth="1"/>
    <col min="13260" max="13260" width="24.42578125" style="251" customWidth="1"/>
    <col min="13261" max="13263" width="3.85546875" style="251" customWidth="1"/>
    <col min="13264" max="13264" width="4" style="251" customWidth="1"/>
    <col min="13265" max="13265" width="4.140625" style="251" customWidth="1"/>
    <col min="13266" max="13268" width="3.85546875" style="251" customWidth="1"/>
    <col min="13269" max="13270" width="4.140625" style="251" customWidth="1"/>
    <col min="13271" max="13274" width="3.85546875" style="251" customWidth="1"/>
    <col min="13275" max="13275" width="4.28515625" style="251" customWidth="1"/>
    <col min="13276" max="13276" width="4.140625" style="251" customWidth="1"/>
    <col min="13277" max="13278" width="3.85546875" style="251" customWidth="1"/>
    <col min="13279" max="13279" width="2.5703125" style="251" customWidth="1"/>
    <col min="13280" max="13280" width="1" style="251" customWidth="1"/>
    <col min="13281" max="13284" width="0" style="251" hidden="1" customWidth="1"/>
    <col min="13285" max="13301" width="5.28515625" style="251" customWidth="1"/>
    <col min="13302" max="13512" width="9.140625" style="251"/>
    <col min="13513" max="13513" width="1" style="251" customWidth="1"/>
    <col min="13514" max="13514" width="2.42578125" style="251" customWidth="1"/>
    <col min="13515" max="13515" width="2" style="251" customWidth="1"/>
    <col min="13516" max="13516" width="24.42578125" style="251" customWidth="1"/>
    <col min="13517" max="13519" width="3.85546875" style="251" customWidth="1"/>
    <col min="13520" max="13520" width="4" style="251" customWidth="1"/>
    <col min="13521" max="13521" width="4.140625" style="251" customWidth="1"/>
    <col min="13522" max="13524" width="3.85546875" style="251" customWidth="1"/>
    <col min="13525" max="13526" width="4.140625" style="251" customWidth="1"/>
    <col min="13527" max="13530" width="3.85546875" style="251" customWidth="1"/>
    <col min="13531" max="13531" width="4.28515625" style="251" customWidth="1"/>
    <col min="13532" max="13532" width="4.140625" style="251" customWidth="1"/>
    <col min="13533" max="13534" width="3.85546875" style="251" customWidth="1"/>
    <col min="13535" max="13535" width="2.5703125" style="251" customWidth="1"/>
    <col min="13536" max="13536" width="1" style="251" customWidth="1"/>
    <col min="13537" max="13540" width="0" style="251" hidden="1" customWidth="1"/>
    <col min="13541" max="13557" width="5.28515625" style="251" customWidth="1"/>
    <col min="13558" max="13768" width="9.140625" style="251"/>
    <col min="13769" max="13769" width="1" style="251" customWidth="1"/>
    <col min="13770" max="13770" width="2.42578125" style="251" customWidth="1"/>
    <col min="13771" max="13771" width="2" style="251" customWidth="1"/>
    <col min="13772" max="13772" width="24.42578125" style="251" customWidth="1"/>
    <col min="13773" max="13775" width="3.85546875" style="251" customWidth="1"/>
    <col min="13776" max="13776" width="4" style="251" customWidth="1"/>
    <col min="13777" max="13777" width="4.140625" style="251" customWidth="1"/>
    <col min="13778" max="13780" width="3.85546875" style="251" customWidth="1"/>
    <col min="13781" max="13782" width="4.140625" style="251" customWidth="1"/>
    <col min="13783" max="13786" width="3.85546875" style="251" customWidth="1"/>
    <col min="13787" max="13787" width="4.28515625" style="251" customWidth="1"/>
    <col min="13788" max="13788" width="4.140625" style="251" customWidth="1"/>
    <col min="13789" max="13790" width="3.85546875" style="251" customWidth="1"/>
    <col min="13791" max="13791" width="2.5703125" style="251" customWidth="1"/>
    <col min="13792" max="13792" width="1" style="251" customWidth="1"/>
    <col min="13793" max="13796" width="0" style="251" hidden="1" customWidth="1"/>
    <col min="13797" max="13813" width="5.28515625" style="251" customWidth="1"/>
    <col min="13814" max="14024" width="9.140625" style="251"/>
    <col min="14025" max="14025" width="1" style="251" customWidth="1"/>
    <col min="14026" max="14026" width="2.42578125" style="251" customWidth="1"/>
    <col min="14027" max="14027" width="2" style="251" customWidth="1"/>
    <col min="14028" max="14028" width="24.42578125" style="251" customWidth="1"/>
    <col min="14029" max="14031" width="3.85546875" style="251" customWidth="1"/>
    <col min="14032" max="14032" width="4" style="251" customWidth="1"/>
    <col min="14033" max="14033" width="4.140625" style="251" customWidth="1"/>
    <col min="14034" max="14036" width="3.85546875" style="251" customWidth="1"/>
    <col min="14037" max="14038" width="4.140625" style="251" customWidth="1"/>
    <col min="14039" max="14042" width="3.85546875" style="251" customWidth="1"/>
    <col min="14043" max="14043" width="4.28515625" style="251" customWidth="1"/>
    <col min="14044" max="14044" width="4.140625" style="251" customWidth="1"/>
    <col min="14045" max="14046" width="3.85546875" style="251" customWidth="1"/>
    <col min="14047" max="14047" width="2.5703125" style="251" customWidth="1"/>
    <col min="14048" max="14048" width="1" style="251" customWidth="1"/>
    <col min="14049" max="14052" width="0" style="251" hidden="1" customWidth="1"/>
    <col min="14053" max="14069" width="5.28515625" style="251" customWidth="1"/>
    <col min="14070" max="14280" width="9.140625" style="251"/>
    <col min="14281" max="14281" width="1" style="251" customWidth="1"/>
    <col min="14282" max="14282" width="2.42578125" style="251" customWidth="1"/>
    <col min="14283" max="14283" width="2" style="251" customWidth="1"/>
    <col min="14284" max="14284" width="24.42578125" style="251" customWidth="1"/>
    <col min="14285" max="14287" width="3.85546875" style="251" customWidth="1"/>
    <col min="14288" max="14288" width="4" style="251" customWidth="1"/>
    <col min="14289" max="14289" width="4.140625" style="251" customWidth="1"/>
    <col min="14290" max="14292" width="3.85546875" style="251" customWidth="1"/>
    <col min="14293" max="14294" width="4.140625" style="251" customWidth="1"/>
    <col min="14295" max="14298" width="3.85546875" style="251" customWidth="1"/>
    <col min="14299" max="14299" width="4.28515625" style="251" customWidth="1"/>
    <col min="14300" max="14300" width="4.140625" style="251" customWidth="1"/>
    <col min="14301" max="14302" width="3.85546875" style="251" customWidth="1"/>
    <col min="14303" max="14303" width="2.5703125" style="251" customWidth="1"/>
    <col min="14304" max="14304" width="1" style="251" customWidth="1"/>
    <col min="14305" max="14308" width="0" style="251" hidden="1" customWidth="1"/>
    <col min="14309" max="14325" width="5.28515625" style="251" customWidth="1"/>
    <col min="14326" max="14536" width="9.140625" style="251"/>
    <col min="14537" max="14537" width="1" style="251" customWidth="1"/>
    <col min="14538" max="14538" width="2.42578125" style="251" customWidth="1"/>
    <col min="14539" max="14539" width="2" style="251" customWidth="1"/>
    <col min="14540" max="14540" width="24.42578125" style="251" customWidth="1"/>
    <col min="14541" max="14543" width="3.85546875" style="251" customWidth="1"/>
    <col min="14544" max="14544" width="4" style="251" customWidth="1"/>
    <col min="14545" max="14545" width="4.140625" style="251" customWidth="1"/>
    <col min="14546" max="14548" width="3.85546875" style="251" customWidth="1"/>
    <col min="14549" max="14550" width="4.140625" style="251" customWidth="1"/>
    <col min="14551" max="14554" width="3.85546875" style="251" customWidth="1"/>
    <col min="14555" max="14555" width="4.28515625" style="251" customWidth="1"/>
    <col min="14556" max="14556" width="4.140625" style="251" customWidth="1"/>
    <col min="14557" max="14558" width="3.85546875" style="251" customWidth="1"/>
    <col min="14559" max="14559" width="2.5703125" style="251" customWidth="1"/>
    <col min="14560" max="14560" width="1" style="251" customWidth="1"/>
    <col min="14561" max="14564" width="0" style="251" hidden="1" customWidth="1"/>
    <col min="14565" max="14581" width="5.28515625" style="251" customWidth="1"/>
    <col min="14582" max="14792" width="9.140625" style="251"/>
    <col min="14793" max="14793" width="1" style="251" customWidth="1"/>
    <col min="14794" max="14794" width="2.42578125" style="251" customWidth="1"/>
    <col min="14795" max="14795" width="2" style="251" customWidth="1"/>
    <col min="14796" max="14796" width="24.42578125" style="251" customWidth="1"/>
    <col min="14797" max="14799" width="3.85546875" style="251" customWidth="1"/>
    <col min="14800" max="14800" width="4" style="251" customWidth="1"/>
    <col min="14801" max="14801" width="4.140625" style="251" customWidth="1"/>
    <col min="14802" max="14804" width="3.85546875" style="251" customWidth="1"/>
    <col min="14805" max="14806" width="4.140625" style="251" customWidth="1"/>
    <col min="14807" max="14810" width="3.85546875" style="251" customWidth="1"/>
    <col min="14811" max="14811" width="4.28515625" style="251" customWidth="1"/>
    <col min="14812" max="14812" width="4.140625" style="251" customWidth="1"/>
    <col min="14813" max="14814" width="3.85546875" style="251" customWidth="1"/>
    <col min="14815" max="14815" width="2.5703125" style="251" customWidth="1"/>
    <col min="14816" max="14816" width="1" style="251" customWidth="1"/>
    <col min="14817" max="14820" width="0" style="251" hidden="1" customWidth="1"/>
    <col min="14821" max="14837" width="5.28515625" style="251" customWidth="1"/>
    <col min="14838" max="15048" width="9.140625" style="251"/>
    <col min="15049" max="15049" width="1" style="251" customWidth="1"/>
    <col min="15050" max="15050" width="2.42578125" style="251" customWidth="1"/>
    <col min="15051" max="15051" width="2" style="251" customWidth="1"/>
    <col min="15052" max="15052" width="24.42578125" style="251" customWidth="1"/>
    <col min="15053" max="15055" width="3.85546875" style="251" customWidth="1"/>
    <col min="15056" max="15056" width="4" style="251" customWidth="1"/>
    <col min="15057" max="15057" width="4.140625" style="251" customWidth="1"/>
    <col min="15058" max="15060" width="3.85546875" style="251" customWidth="1"/>
    <col min="15061" max="15062" width="4.140625" style="251" customWidth="1"/>
    <col min="15063" max="15066" width="3.85546875" style="251" customWidth="1"/>
    <col min="15067" max="15067" width="4.28515625" style="251" customWidth="1"/>
    <col min="15068" max="15068" width="4.140625" style="251" customWidth="1"/>
    <col min="15069" max="15070" width="3.85546875" style="251" customWidth="1"/>
    <col min="15071" max="15071" width="2.5703125" style="251" customWidth="1"/>
    <col min="15072" max="15072" width="1" style="251" customWidth="1"/>
    <col min="15073" max="15076" width="0" style="251" hidden="1" customWidth="1"/>
    <col min="15077" max="15093" width="5.28515625" style="251" customWidth="1"/>
    <col min="15094" max="15304" width="9.140625" style="251"/>
    <col min="15305" max="15305" width="1" style="251" customWidth="1"/>
    <col min="15306" max="15306" width="2.42578125" style="251" customWidth="1"/>
    <col min="15307" max="15307" width="2" style="251" customWidth="1"/>
    <col min="15308" max="15308" width="24.42578125" style="251" customWidth="1"/>
    <col min="15309" max="15311" width="3.85546875" style="251" customWidth="1"/>
    <col min="15312" max="15312" width="4" style="251" customWidth="1"/>
    <col min="15313" max="15313" width="4.140625" style="251" customWidth="1"/>
    <col min="15314" max="15316" width="3.85546875" style="251" customWidth="1"/>
    <col min="15317" max="15318" width="4.140625" style="251" customWidth="1"/>
    <col min="15319" max="15322" width="3.85546875" style="251" customWidth="1"/>
    <col min="15323" max="15323" width="4.28515625" style="251" customWidth="1"/>
    <col min="15324" max="15324" width="4.140625" style="251" customWidth="1"/>
    <col min="15325" max="15326" width="3.85546875" style="251" customWidth="1"/>
    <col min="15327" max="15327" width="2.5703125" style="251" customWidth="1"/>
    <col min="15328" max="15328" width="1" style="251" customWidth="1"/>
    <col min="15329" max="15332" width="0" style="251" hidden="1" customWidth="1"/>
    <col min="15333" max="15349" width="5.28515625" style="251" customWidth="1"/>
    <col min="15350" max="15560" width="9.140625" style="251"/>
    <col min="15561" max="15561" width="1" style="251" customWidth="1"/>
    <col min="15562" max="15562" width="2.42578125" style="251" customWidth="1"/>
    <col min="15563" max="15563" width="2" style="251" customWidth="1"/>
    <col min="15564" max="15564" width="24.42578125" style="251" customWidth="1"/>
    <col min="15565" max="15567" width="3.85546875" style="251" customWidth="1"/>
    <col min="15568" max="15568" width="4" style="251" customWidth="1"/>
    <col min="15569" max="15569" width="4.140625" style="251" customWidth="1"/>
    <col min="15570" max="15572" width="3.85546875" style="251" customWidth="1"/>
    <col min="15573" max="15574" width="4.140625" style="251" customWidth="1"/>
    <col min="15575" max="15578" width="3.85546875" style="251" customWidth="1"/>
    <col min="15579" max="15579" width="4.28515625" style="251" customWidth="1"/>
    <col min="15580" max="15580" width="4.140625" style="251" customWidth="1"/>
    <col min="15581" max="15582" width="3.85546875" style="251" customWidth="1"/>
    <col min="15583" max="15583" width="2.5703125" style="251" customWidth="1"/>
    <col min="15584" max="15584" width="1" style="251" customWidth="1"/>
    <col min="15585" max="15588" width="0" style="251" hidden="1" customWidth="1"/>
    <col min="15589" max="15605" width="5.28515625" style="251" customWidth="1"/>
    <col min="15606" max="15816" width="9.140625" style="251"/>
    <col min="15817" max="15817" width="1" style="251" customWidth="1"/>
    <col min="15818" max="15818" width="2.42578125" style="251" customWidth="1"/>
    <col min="15819" max="15819" width="2" style="251" customWidth="1"/>
    <col min="15820" max="15820" width="24.42578125" style="251" customWidth="1"/>
    <col min="15821" max="15823" width="3.85546875" style="251" customWidth="1"/>
    <col min="15824" max="15824" width="4" style="251" customWidth="1"/>
    <col min="15825" max="15825" width="4.140625" style="251" customWidth="1"/>
    <col min="15826" max="15828" width="3.85546875" style="251" customWidth="1"/>
    <col min="15829" max="15830" width="4.140625" style="251" customWidth="1"/>
    <col min="15831" max="15834" width="3.85546875" style="251" customWidth="1"/>
    <col min="15835" max="15835" width="4.28515625" style="251" customWidth="1"/>
    <col min="15836" max="15836" width="4.140625" style="251" customWidth="1"/>
    <col min="15837" max="15838" width="3.85546875" style="251" customWidth="1"/>
    <col min="15839" max="15839" width="2.5703125" style="251" customWidth="1"/>
    <col min="15840" max="15840" width="1" style="251" customWidth="1"/>
    <col min="15841" max="15844" width="0" style="251" hidden="1" customWidth="1"/>
    <col min="15845" max="15861" width="5.28515625" style="251" customWidth="1"/>
    <col min="15862" max="16072" width="9.140625" style="251"/>
    <col min="16073" max="16073" width="1" style="251" customWidth="1"/>
    <col min="16074" max="16074" width="2.42578125" style="251" customWidth="1"/>
    <col min="16075" max="16075" width="2" style="251" customWidth="1"/>
    <col min="16076" max="16076" width="24.42578125" style="251" customWidth="1"/>
    <col min="16077" max="16079" width="3.85546875" style="251" customWidth="1"/>
    <col min="16080" max="16080" width="4" style="251" customWidth="1"/>
    <col min="16081" max="16081" width="4.140625" style="251" customWidth="1"/>
    <col min="16082" max="16084" width="3.85546875" style="251" customWidth="1"/>
    <col min="16085" max="16086" width="4.140625" style="251" customWidth="1"/>
    <col min="16087" max="16090" width="3.85546875" style="251" customWidth="1"/>
    <col min="16091" max="16091" width="4.28515625" style="251" customWidth="1"/>
    <col min="16092" max="16092" width="4.140625" style="251" customWidth="1"/>
    <col min="16093" max="16094" width="3.85546875" style="251" customWidth="1"/>
    <col min="16095" max="16095" width="2.5703125" style="251" customWidth="1"/>
    <col min="16096" max="16096" width="1" style="251" customWidth="1"/>
    <col min="16097" max="16100" width="0" style="251" hidden="1" customWidth="1"/>
    <col min="16101" max="16117" width="5.28515625" style="251" customWidth="1"/>
    <col min="16118" max="16384" width="9.140625" style="251"/>
  </cols>
  <sheetData>
    <row r="1" spans="1:15" ht="13.5" customHeight="1">
      <c r="A1" s="250"/>
      <c r="B1" s="1530" t="s">
        <v>427</v>
      </c>
      <c r="C1" s="1530"/>
      <c r="D1" s="1530"/>
      <c r="E1" s="344"/>
      <c r="F1" s="344"/>
      <c r="G1" s="344"/>
      <c r="H1" s="344"/>
      <c r="I1" s="344"/>
      <c r="J1" s="344"/>
      <c r="K1" s="344"/>
      <c r="L1" s="344"/>
      <c r="M1" s="344"/>
      <c r="N1" s="344"/>
      <c r="O1" s="566"/>
    </row>
    <row r="2" spans="1:15" ht="6" customHeight="1">
      <c r="A2" s="250"/>
      <c r="B2" s="247"/>
      <c r="C2" s="247"/>
      <c r="D2" s="247"/>
      <c r="E2" s="247"/>
      <c r="F2" s="247"/>
      <c r="G2" s="247"/>
      <c r="H2" s="247"/>
      <c r="I2" s="247"/>
      <c r="J2" s="247"/>
      <c r="K2" s="247"/>
      <c r="L2" s="247"/>
      <c r="M2" s="247"/>
      <c r="N2" s="345"/>
      <c r="O2" s="566"/>
    </row>
    <row r="3" spans="1:15" ht="19.5" customHeight="1" thickBot="1">
      <c r="A3" s="250"/>
      <c r="B3" s="252"/>
      <c r="C3" s="252"/>
      <c r="D3" s="252"/>
      <c r="E3" s="252"/>
      <c r="F3" s="252"/>
      <c r="G3" s="252"/>
      <c r="H3" s="252"/>
      <c r="I3" s="252"/>
      <c r="J3" s="252"/>
      <c r="K3" s="252"/>
      <c r="L3" s="252"/>
      <c r="M3" s="552" t="s">
        <v>72</v>
      </c>
      <c r="N3" s="346"/>
      <c r="O3" s="566"/>
    </row>
    <row r="4" spans="1:15" s="555" customFormat="1" ht="17.25" customHeight="1" thickBot="1">
      <c r="A4" s="553"/>
      <c r="B4" s="554"/>
      <c r="C4" s="1228" t="s">
        <v>408</v>
      </c>
      <c r="D4" s="1229"/>
      <c r="E4" s="1229"/>
      <c r="F4" s="1229"/>
      <c r="G4" s="1229"/>
      <c r="H4" s="1229"/>
      <c r="I4" s="1229"/>
      <c r="J4" s="1229"/>
      <c r="K4" s="1229"/>
      <c r="L4" s="1229"/>
      <c r="M4" s="550"/>
      <c r="N4" s="346"/>
      <c r="O4" s="581"/>
    </row>
    <row r="5" spans="1:15" s="303" customFormat="1" ht="6" customHeight="1">
      <c r="A5" s="556"/>
      <c r="B5" s="302"/>
      <c r="C5" s="557"/>
      <c r="D5" s="557"/>
      <c r="E5" s="557"/>
      <c r="F5" s="557"/>
      <c r="G5" s="557"/>
      <c r="H5" s="557"/>
      <c r="I5" s="557"/>
      <c r="J5" s="557"/>
      <c r="K5" s="557"/>
      <c r="L5" s="557"/>
      <c r="M5" s="557"/>
      <c r="N5" s="346"/>
      <c r="O5" s="582"/>
    </row>
    <row r="6" spans="1:15" s="303" customFormat="1" ht="13.5" customHeight="1">
      <c r="A6" s="556"/>
      <c r="B6" s="302"/>
      <c r="C6" s="558"/>
      <c r="D6" s="558"/>
      <c r="E6" s="786">
        <v>2003</v>
      </c>
      <c r="F6" s="786">
        <v>2004</v>
      </c>
      <c r="G6" s="786">
        <v>2005</v>
      </c>
      <c r="H6" s="786">
        <v>2006</v>
      </c>
      <c r="I6" s="786">
        <v>2007</v>
      </c>
      <c r="J6" s="786">
        <v>2008</v>
      </c>
      <c r="K6" s="786">
        <v>2009</v>
      </c>
      <c r="L6" s="786">
        <v>2010</v>
      </c>
      <c r="M6" s="786">
        <v>2011</v>
      </c>
      <c r="N6" s="346"/>
      <c r="O6" s="582"/>
    </row>
    <row r="7" spans="1:15" s="303" customFormat="1" ht="3" customHeight="1">
      <c r="A7" s="556"/>
      <c r="B7" s="302"/>
      <c r="C7" s="558"/>
      <c r="D7" s="558"/>
      <c r="E7" s="559"/>
      <c r="F7" s="559"/>
      <c r="G7" s="559"/>
      <c r="H7" s="559"/>
      <c r="I7" s="583"/>
      <c r="J7" s="560"/>
      <c r="K7" s="561"/>
      <c r="L7" s="562"/>
      <c r="M7" s="562"/>
      <c r="N7" s="346"/>
      <c r="O7" s="582"/>
    </row>
    <row r="8" spans="1:15" s="588" customFormat="1" ht="18" customHeight="1">
      <c r="A8" s="591"/>
      <c r="B8" s="592"/>
      <c r="C8" s="564" t="s">
        <v>409</v>
      </c>
      <c r="D8" s="593"/>
      <c r="E8" s="1138">
        <v>294949</v>
      </c>
      <c r="F8" s="1138">
        <v>300850</v>
      </c>
      <c r="G8" s="1138">
        <v>328230</v>
      </c>
      <c r="H8" s="1138">
        <v>330967</v>
      </c>
      <c r="I8" s="1164">
        <v>341720</v>
      </c>
      <c r="J8" s="1138">
        <v>343663</v>
      </c>
      <c r="K8" s="1138">
        <v>336378</v>
      </c>
      <c r="L8" s="1138">
        <v>283311</v>
      </c>
      <c r="M8" s="1138">
        <v>281015</v>
      </c>
      <c r="N8" s="1292"/>
      <c r="O8" s="594"/>
    </row>
    <row r="9" spans="1:15" s="589" customFormat="1" ht="15.75" customHeight="1">
      <c r="A9" s="584"/>
      <c r="B9" s="585"/>
      <c r="C9" s="563" t="s">
        <v>410</v>
      </c>
      <c r="D9" s="586"/>
      <c r="E9" s="1138">
        <v>339601</v>
      </c>
      <c r="F9" s="1138">
        <v>347798</v>
      </c>
      <c r="G9" s="1138">
        <v>378756</v>
      </c>
      <c r="H9" s="1138">
        <v>384854</v>
      </c>
      <c r="I9" s="1164">
        <v>397332</v>
      </c>
      <c r="J9" s="1138">
        <v>400210</v>
      </c>
      <c r="K9" s="1138">
        <v>390129</v>
      </c>
      <c r="L9" s="1138">
        <v>337570</v>
      </c>
      <c r="M9" s="1138">
        <v>334499</v>
      </c>
      <c r="N9" s="590"/>
      <c r="O9" s="587"/>
    </row>
    <row r="10" spans="1:15" s="589" customFormat="1" ht="15.75" customHeight="1">
      <c r="A10" s="584"/>
      <c r="B10" s="585"/>
      <c r="C10" s="563" t="s">
        <v>428</v>
      </c>
      <c r="D10" s="586"/>
      <c r="E10" s="1138">
        <v>2739776</v>
      </c>
      <c r="F10" s="1138">
        <v>2791443</v>
      </c>
      <c r="G10" s="1138">
        <v>2960216</v>
      </c>
      <c r="H10" s="1138">
        <v>2990993</v>
      </c>
      <c r="I10" s="1164">
        <v>3094177</v>
      </c>
      <c r="J10" s="1138">
        <v>3138017</v>
      </c>
      <c r="K10" s="1138">
        <v>2998781</v>
      </c>
      <c r="L10" s="1138">
        <v>2779077</v>
      </c>
      <c r="M10" s="1138">
        <v>2735237</v>
      </c>
      <c r="N10" s="590"/>
      <c r="O10" s="587"/>
    </row>
    <row r="11" spans="1:15" s="589" customFormat="1" ht="15.75" customHeight="1">
      <c r="A11" s="584"/>
      <c r="B11" s="585"/>
      <c r="C11" s="563" t="s">
        <v>414</v>
      </c>
      <c r="D11" s="586"/>
      <c r="E11" s="1138">
        <v>2509958</v>
      </c>
      <c r="F11" s="1138">
        <v>2573719</v>
      </c>
      <c r="G11" s="1138">
        <v>2738739</v>
      </c>
      <c r="H11" s="1138">
        <v>2765576</v>
      </c>
      <c r="I11" s="1164">
        <v>2848902</v>
      </c>
      <c r="J11" s="1138">
        <v>2894365</v>
      </c>
      <c r="K11" s="1138">
        <v>2759400</v>
      </c>
      <c r="L11" s="1138">
        <v>2599509</v>
      </c>
      <c r="M11" s="1138">
        <v>2553741</v>
      </c>
      <c r="N11" s="590"/>
      <c r="O11" s="587"/>
    </row>
    <row r="12" spans="1:15" s="588" customFormat="1" ht="18" customHeight="1">
      <c r="A12" s="591"/>
      <c r="B12" s="592"/>
      <c r="C12" s="564" t="s">
        <v>415</v>
      </c>
      <c r="D12" s="593"/>
      <c r="E12" s="1139"/>
      <c r="F12" s="1138"/>
      <c r="G12" s="1139"/>
      <c r="H12" s="1139"/>
      <c r="I12" s="908"/>
      <c r="J12" s="1139"/>
      <c r="K12" s="1139"/>
      <c r="L12" s="1139"/>
      <c r="M12" s="1139"/>
      <c r="N12" s="1002"/>
      <c r="O12" s="594"/>
    </row>
    <row r="13" spans="1:15" s="588" customFormat="1" ht="15.75" customHeight="1">
      <c r="A13" s="591"/>
      <c r="B13" s="592"/>
      <c r="D13" s="564" t="s">
        <v>416</v>
      </c>
      <c r="E13" s="1139">
        <v>714.29</v>
      </c>
      <c r="F13" s="1139">
        <v>741.41</v>
      </c>
      <c r="G13" s="1139">
        <v>767.35</v>
      </c>
      <c r="H13" s="1139">
        <v>789.21641020299899</v>
      </c>
      <c r="I13" s="1165">
        <v>808.47849558853909</v>
      </c>
      <c r="J13" s="1139">
        <v>846.1337237422581</v>
      </c>
      <c r="K13" s="1139">
        <v>870.33975224698497</v>
      </c>
      <c r="L13" s="1139">
        <v>900.04</v>
      </c>
      <c r="M13" s="1139">
        <v>906.11</v>
      </c>
      <c r="N13" s="590"/>
      <c r="O13" s="594"/>
    </row>
    <row r="14" spans="1:15" s="588" customFormat="1" ht="15.75" customHeight="1">
      <c r="A14" s="591"/>
      <c r="B14" s="592"/>
      <c r="C14" s="595"/>
      <c r="D14" s="564" t="s">
        <v>417</v>
      </c>
      <c r="E14" s="1139">
        <v>515.29</v>
      </c>
      <c r="F14" s="1139">
        <v>535.24</v>
      </c>
      <c r="G14" s="1139">
        <v>550</v>
      </c>
      <c r="H14" s="1139">
        <v>565</v>
      </c>
      <c r="I14" s="1165">
        <v>583.36</v>
      </c>
      <c r="J14" s="1139">
        <v>600</v>
      </c>
      <c r="K14" s="1139">
        <v>615.5</v>
      </c>
      <c r="L14" s="1139">
        <v>634</v>
      </c>
      <c r="M14" s="1139">
        <v>641.92999999999995</v>
      </c>
      <c r="N14" s="590"/>
      <c r="O14" s="594"/>
    </row>
    <row r="15" spans="1:15" s="588" customFormat="1" ht="18" customHeight="1">
      <c r="A15" s="591"/>
      <c r="B15" s="592"/>
      <c r="C15" s="564" t="s">
        <v>485</v>
      </c>
      <c r="D15" s="593"/>
      <c r="E15" s="1139"/>
      <c r="F15" s="1139"/>
      <c r="G15" s="1139"/>
      <c r="H15" s="1139"/>
      <c r="I15" s="908"/>
      <c r="J15" s="1139"/>
      <c r="K15" s="1139"/>
      <c r="L15" s="1139"/>
      <c r="M15" s="1139"/>
      <c r="N15" s="1002"/>
      <c r="O15" s="594"/>
    </row>
    <row r="16" spans="1:15" s="588" customFormat="1" ht="15.75" customHeight="1">
      <c r="A16" s="591"/>
      <c r="B16" s="592"/>
      <c r="D16" s="564" t="s">
        <v>418</v>
      </c>
      <c r="E16" s="1139">
        <v>852.4</v>
      </c>
      <c r="F16" s="1139">
        <v>879.62</v>
      </c>
      <c r="G16" s="1139">
        <v>909.17</v>
      </c>
      <c r="H16" s="1139">
        <v>935.96967052376601</v>
      </c>
      <c r="I16" s="1165">
        <v>965.24629620701603</v>
      </c>
      <c r="J16" s="1139">
        <v>1010.3760072203901</v>
      </c>
      <c r="K16" s="1139">
        <v>1036.4416794790202</v>
      </c>
      <c r="L16" s="1139">
        <v>1076.26</v>
      </c>
      <c r="M16" s="1139">
        <v>1084.55</v>
      </c>
      <c r="N16" s="1002"/>
      <c r="O16" s="594"/>
    </row>
    <row r="17" spans="1:16" s="588" customFormat="1" ht="15.75" customHeight="1">
      <c r="A17" s="591"/>
      <c r="B17" s="592"/>
      <c r="C17" s="564"/>
      <c r="D17" s="593" t="s">
        <v>419</v>
      </c>
      <c r="E17" s="1139">
        <v>606.92999999999995</v>
      </c>
      <c r="F17" s="1139">
        <v>625.76</v>
      </c>
      <c r="G17" s="1139">
        <v>646.65</v>
      </c>
      <c r="H17" s="1139">
        <v>667</v>
      </c>
      <c r="I17" s="1165">
        <v>693</v>
      </c>
      <c r="J17" s="1139">
        <v>721.82</v>
      </c>
      <c r="K17" s="1139">
        <v>740</v>
      </c>
      <c r="L17" s="1139">
        <v>768.375</v>
      </c>
      <c r="M17" s="1139">
        <v>776</v>
      </c>
      <c r="N17" s="1002"/>
      <c r="O17" s="594"/>
    </row>
    <row r="18" spans="1:16" s="589" customFormat="1" ht="16.5" customHeight="1" thickBot="1">
      <c r="A18" s="584"/>
      <c r="B18" s="585"/>
      <c r="C18" s="1293" t="s">
        <v>486</v>
      </c>
      <c r="D18" s="586"/>
      <c r="E18" s="1139"/>
      <c r="F18" s="1139"/>
      <c r="G18" s="1139"/>
      <c r="H18" s="1139"/>
      <c r="I18" s="1139"/>
      <c r="J18" s="1139"/>
      <c r="K18" s="1139"/>
      <c r="L18" s="1139"/>
      <c r="M18" s="552"/>
      <c r="N18" s="590"/>
      <c r="O18" s="587"/>
    </row>
    <row r="19" spans="1:16" s="300" customFormat="1" ht="15" customHeight="1" thickBot="1">
      <c r="A19" s="298"/>
      <c r="B19" s="253"/>
      <c r="C19" s="1228" t="s">
        <v>487</v>
      </c>
      <c r="D19" s="1229"/>
      <c r="E19" s="1229"/>
      <c r="F19" s="1229"/>
      <c r="G19" s="1229"/>
      <c r="H19" s="1229"/>
      <c r="I19" s="1229"/>
      <c r="J19" s="1229"/>
      <c r="K19" s="1229"/>
      <c r="L19" s="1229"/>
      <c r="M19" s="550"/>
      <c r="N19" s="590"/>
      <c r="O19" s="596"/>
      <c r="P19" s="299"/>
    </row>
    <row r="20" spans="1:16" s="300" customFormat="1" ht="6.75" customHeight="1">
      <c r="A20" s="298"/>
      <c r="B20" s="253"/>
      <c r="C20" s="301"/>
      <c r="D20" s="301"/>
      <c r="E20" s="301"/>
      <c r="F20" s="301"/>
      <c r="G20" s="301"/>
      <c r="H20" s="301"/>
      <c r="I20" s="301"/>
      <c r="J20" s="301"/>
      <c r="K20" s="301"/>
      <c r="L20" s="301"/>
      <c r="M20" s="301"/>
      <c r="N20" s="590"/>
      <c r="O20" s="596"/>
      <c r="P20" s="299"/>
    </row>
    <row r="21" spans="1:16" s="1297" customFormat="1" ht="13.5" customHeight="1">
      <c r="A21" s="1294"/>
      <c r="B21" s="793"/>
      <c r="C21" s="1295"/>
      <c r="D21" s="1295"/>
      <c r="E21" s="786">
        <v>2003</v>
      </c>
      <c r="F21" s="1001">
        <v>2004</v>
      </c>
      <c r="G21" s="1001">
        <v>2005</v>
      </c>
      <c r="H21" s="1001">
        <v>2006</v>
      </c>
      <c r="I21" s="1001">
        <v>2007</v>
      </c>
      <c r="J21" s="1001">
        <v>2008</v>
      </c>
      <c r="K21" s="1001">
        <v>2009</v>
      </c>
      <c r="L21" s="1001">
        <v>2010</v>
      </c>
      <c r="M21" s="1001">
        <v>2011</v>
      </c>
      <c r="N21" s="590"/>
      <c r="O21" s="553"/>
      <c r="P21" s="1296"/>
    </row>
    <row r="22" spans="1:16" s="1297" customFormat="1" ht="13.5" customHeight="1">
      <c r="A22" s="1294"/>
      <c r="B22" s="793"/>
      <c r="C22" s="563" t="s">
        <v>70</v>
      </c>
      <c r="D22" s="563"/>
      <c r="E22" s="1298">
        <v>100</v>
      </c>
      <c r="F22" s="1298">
        <v>100</v>
      </c>
      <c r="G22" s="1298">
        <v>100</v>
      </c>
      <c r="H22" s="1298">
        <v>100</v>
      </c>
      <c r="I22" s="1298">
        <v>100</v>
      </c>
      <c r="J22" s="1298">
        <v>100</v>
      </c>
      <c r="K22" s="1298">
        <v>100</v>
      </c>
      <c r="L22" s="1298">
        <v>100</v>
      </c>
      <c r="M22" s="1298">
        <v>100</v>
      </c>
      <c r="N22" s="590"/>
      <c r="O22" s="553"/>
      <c r="P22" s="1296"/>
    </row>
    <row r="23" spans="1:16" s="1297" customFormat="1" ht="18" customHeight="1">
      <c r="A23" s="1294"/>
      <c r="B23" s="793"/>
      <c r="C23" s="1003"/>
      <c r="D23" s="1299" t="s">
        <v>488</v>
      </c>
      <c r="E23" s="1300">
        <v>0.82639637607744543</v>
      </c>
      <c r="F23" s="1300">
        <v>0.88838089311852053</v>
      </c>
      <c r="G23" s="1300">
        <v>0.83496243653944369</v>
      </c>
      <c r="H23" s="1300">
        <v>0.76584603771421467</v>
      </c>
      <c r="I23" s="1300">
        <v>0.65600633154794086</v>
      </c>
      <c r="J23" s="1300">
        <v>0.69596890755450991</v>
      </c>
      <c r="K23" s="1300">
        <v>0.70515575811567854</v>
      </c>
      <c r="L23" s="1300">
        <v>0.73686555591131964</v>
      </c>
      <c r="M23" s="1300">
        <v>0.70188985818949989</v>
      </c>
      <c r="N23" s="590"/>
      <c r="O23" s="553"/>
      <c r="P23" s="1296"/>
    </row>
    <row r="24" spans="1:16" s="1297" customFormat="1" ht="17.25" customHeight="1">
      <c r="A24" s="1294"/>
      <c r="B24" s="793"/>
      <c r="C24" s="1003"/>
      <c r="D24" s="1299" t="s">
        <v>489</v>
      </c>
      <c r="E24" s="1300">
        <v>8.2242232405658839</v>
      </c>
      <c r="F24" s="1300">
        <v>8.1974085481343959</v>
      </c>
      <c r="G24" s="1300">
        <v>7.9397581736620007</v>
      </c>
      <c r="H24" s="1300">
        <v>7.7964368810048201</v>
      </c>
      <c r="I24" s="1300">
        <v>10.266238989924888</v>
      </c>
      <c r="J24" s="1300">
        <v>11.196301922458654</v>
      </c>
      <c r="K24" s="1300">
        <v>14.60925399870812</v>
      </c>
      <c r="L24" s="1300">
        <v>14.877200325588394</v>
      </c>
      <c r="M24" s="1300">
        <v>15.326631193600326</v>
      </c>
      <c r="N24" s="590"/>
      <c r="O24" s="553"/>
      <c r="P24" s="1296"/>
    </row>
    <row r="25" spans="1:16" s="1297" customFormat="1" ht="17.25" customHeight="1">
      <c r="A25" s="1294"/>
      <c r="B25" s="793"/>
      <c r="C25" s="1003"/>
      <c r="D25" s="1299" t="s">
        <v>490</v>
      </c>
      <c r="E25" s="1300">
        <v>37.623795591279588</v>
      </c>
      <c r="F25" s="1300">
        <v>34.164303745554051</v>
      </c>
      <c r="G25" s="1300">
        <v>31.581364756888476</v>
      </c>
      <c r="H25" s="1300">
        <v>28.261152065586614</v>
      </c>
      <c r="I25" s="1300">
        <v>22.580430909398299</v>
      </c>
      <c r="J25" s="1300">
        <v>17.280341434700063</v>
      </c>
      <c r="K25" s="1300">
        <v>10.643515261245728</v>
      </c>
      <c r="L25" s="1300" t="s">
        <v>9</v>
      </c>
      <c r="M25" s="1300" t="s">
        <v>9</v>
      </c>
      <c r="N25" s="590"/>
      <c r="O25" s="553"/>
      <c r="P25" s="1296"/>
    </row>
    <row r="26" spans="1:16" s="1297" customFormat="1" ht="17.25" customHeight="1">
      <c r="A26" s="1294"/>
      <c r="B26" s="793"/>
      <c r="C26" s="1003"/>
      <c r="D26" s="1299" t="s">
        <v>491</v>
      </c>
      <c r="E26" s="1300" t="s">
        <v>9</v>
      </c>
      <c r="F26" s="1300" t="s">
        <v>9</v>
      </c>
      <c r="G26" s="1300" t="s">
        <v>9</v>
      </c>
      <c r="H26" s="1300" t="s">
        <v>9</v>
      </c>
      <c r="I26" s="1300" t="s">
        <v>9</v>
      </c>
      <c r="J26" s="1300" t="s">
        <v>9</v>
      </c>
      <c r="K26" s="1300" t="s">
        <v>9</v>
      </c>
      <c r="L26" s="1300">
        <v>28.2181268637428</v>
      </c>
      <c r="M26" s="1300">
        <v>26.557457634934856</v>
      </c>
      <c r="N26" s="590"/>
      <c r="O26" s="553"/>
      <c r="P26" s="1296"/>
    </row>
    <row r="27" spans="1:16" s="1297" customFormat="1" ht="17.25" customHeight="1">
      <c r="A27" s="1294"/>
      <c r="B27" s="793"/>
      <c r="C27" s="1003"/>
      <c r="D27" s="1299" t="s">
        <v>492</v>
      </c>
      <c r="E27" s="1300">
        <v>27.474634451727916</v>
      </c>
      <c r="F27" s="1300">
        <v>28.977763456023403</v>
      </c>
      <c r="G27" s="1300">
        <v>30.181304893651472</v>
      </c>
      <c r="H27" s="1300">
        <v>32.340297452116708</v>
      </c>
      <c r="I27" s="1300">
        <v>34.219712888081347</v>
      </c>
      <c r="J27" s="1300">
        <v>36.012591003346735</v>
      </c>
      <c r="K27" s="1300">
        <v>37.571407646111034</v>
      </c>
      <c r="L27" s="1300" t="s">
        <v>9</v>
      </c>
      <c r="M27" s="1300" t="s">
        <v>9</v>
      </c>
      <c r="N27" s="590"/>
      <c r="O27" s="553"/>
      <c r="P27" s="1296"/>
    </row>
    <row r="28" spans="1:16" s="1297" customFormat="1" ht="17.25" customHeight="1">
      <c r="A28" s="1294"/>
      <c r="B28" s="793"/>
      <c r="C28" s="1003"/>
      <c r="D28" s="1299" t="s">
        <v>493</v>
      </c>
      <c r="E28" s="1300" t="s">
        <v>9</v>
      </c>
      <c r="F28" s="1300" t="s">
        <v>9</v>
      </c>
      <c r="G28" s="1300" t="s">
        <v>9</v>
      </c>
      <c r="H28" s="1300" t="s">
        <v>9</v>
      </c>
      <c r="I28" s="1300" t="s">
        <v>9</v>
      </c>
      <c r="J28" s="1300" t="s">
        <v>9</v>
      </c>
      <c r="K28" s="1300" t="s">
        <v>9</v>
      </c>
      <c r="L28" s="1300">
        <v>17.836524922557025</v>
      </c>
      <c r="M28" s="1300">
        <v>18.7262369539344</v>
      </c>
      <c r="N28" s="590"/>
      <c r="O28" s="553"/>
      <c r="P28" s="1296"/>
    </row>
    <row r="29" spans="1:16" s="1297" customFormat="1" ht="17.25" customHeight="1">
      <c r="A29" s="1294"/>
      <c r="B29" s="793"/>
      <c r="C29" s="1003"/>
      <c r="D29" s="1299" t="s">
        <v>494</v>
      </c>
      <c r="E29" s="1300">
        <v>10.512090150079818</v>
      </c>
      <c r="F29" s="1300">
        <v>11.120090267458762</v>
      </c>
      <c r="G29" s="1300">
        <v>11.40015114746679</v>
      </c>
      <c r="H29" s="1300">
        <v>11.87271571967073</v>
      </c>
      <c r="I29" s="1300">
        <v>12.35859450039665</v>
      </c>
      <c r="J29" s="1300">
        <v>13.25933616265498</v>
      </c>
      <c r="K29" s="1300">
        <v>13.451171457592443</v>
      </c>
      <c r="L29" s="1300">
        <v>14.092258402996647</v>
      </c>
      <c r="M29" s="1300">
        <v>14.245366604623142</v>
      </c>
      <c r="N29" s="590"/>
      <c r="O29" s="553"/>
      <c r="P29" s="1296"/>
    </row>
    <row r="30" spans="1:16" s="1297" customFormat="1" ht="17.25" customHeight="1">
      <c r="A30" s="1294"/>
      <c r="B30" s="793"/>
      <c r="C30" s="1003"/>
      <c r="D30" s="1299" t="s">
        <v>495</v>
      </c>
      <c r="E30" s="1300">
        <v>8.7200507439993107</v>
      </c>
      <c r="F30" s="1300">
        <v>9.319236282346429</v>
      </c>
      <c r="G30" s="1300">
        <v>10.100600025655673</v>
      </c>
      <c r="H30" s="1300">
        <v>10.518462957035226</v>
      </c>
      <c r="I30" s="1300">
        <v>10.953410731304935</v>
      </c>
      <c r="J30" s="1300">
        <v>11.680808668889222</v>
      </c>
      <c r="K30" s="1300">
        <v>12.601843691994418</v>
      </c>
      <c r="L30" s="1300">
        <v>13.094083086763133</v>
      </c>
      <c r="M30" s="1300">
        <v>13.252114205873955</v>
      </c>
      <c r="N30" s="590"/>
      <c r="O30" s="553"/>
      <c r="P30" s="1296"/>
    </row>
    <row r="31" spans="1:16" s="1297" customFormat="1" ht="17.25" customHeight="1">
      <c r="A31" s="1294"/>
      <c r="B31" s="793"/>
      <c r="C31" s="1003"/>
      <c r="D31" s="1299" t="s">
        <v>496</v>
      </c>
      <c r="E31" s="1300">
        <v>4.6232676100825314</v>
      </c>
      <c r="F31" s="1300">
        <v>5.1052733126116854</v>
      </c>
      <c r="G31" s="1300">
        <v>5.5012681301290325</v>
      </c>
      <c r="H31" s="1300">
        <v>5.781827042057035</v>
      </c>
      <c r="I31" s="1300">
        <v>6.2103233213873672</v>
      </c>
      <c r="J31" s="1300">
        <v>6.7666970356606919</v>
      </c>
      <c r="K31" s="1300">
        <v>7.1086596853861357</v>
      </c>
      <c r="L31" s="1300">
        <v>7.5655420236630242</v>
      </c>
      <c r="M31" s="1300">
        <v>7.6502413221648444</v>
      </c>
      <c r="N31" s="590"/>
      <c r="O31" s="553"/>
      <c r="P31" s="1296"/>
    </row>
    <row r="32" spans="1:16" s="1297" customFormat="1" ht="17.25" customHeight="1">
      <c r="A32" s="1294"/>
      <c r="B32" s="793"/>
      <c r="C32" s="1003"/>
      <c r="D32" s="1299" t="s">
        <v>497</v>
      </c>
      <c r="E32" s="1300">
        <v>1.3065341156882671</v>
      </c>
      <c r="F32" s="1300">
        <v>1.4619974604701058</v>
      </c>
      <c r="G32" s="1300">
        <v>1.586952312637917</v>
      </c>
      <c r="H32" s="1300">
        <v>1.7229385937671693</v>
      </c>
      <c r="I32" s="1300">
        <v>1.7952390772437703</v>
      </c>
      <c r="J32" s="1300">
        <v>2.0284891256585449</v>
      </c>
      <c r="K32" s="1300">
        <v>2.1651734794583701</v>
      </c>
      <c r="L32" s="1300">
        <v>2.3460495403571442</v>
      </c>
      <c r="M32" s="1300">
        <v>2.2941059305694691</v>
      </c>
      <c r="N32" s="590"/>
      <c r="O32" s="553"/>
      <c r="P32" s="1296"/>
    </row>
    <row r="33" spans="1:16" s="1297" customFormat="1" ht="17.25" customHeight="1">
      <c r="A33" s="1294"/>
      <c r="B33" s="793"/>
      <c r="C33" s="1003"/>
      <c r="D33" s="1299" t="s">
        <v>498</v>
      </c>
      <c r="E33" s="1300">
        <v>0.39487625989061553</v>
      </c>
      <c r="F33" s="1300">
        <v>0.43123520754141387</v>
      </c>
      <c r="G33" s="1300">
        <v>0.49644207703332016</v>
      </c>
      <c r="H33" s="1300">
        <v>0.51401980784574153</v>
      </c>
      <c r="I33" s="1300">
        <v>0.52177677206241624</v>
      </c>
      <c r="J33" s="1300">
        <v>0.57220527720381709</v>
      </c>
      <c r="K33" s="1300">
        <v>0.61808585486268353</v>
      </c>
      <c r="L33" s="1300">
        <v>0.64457050493204693</v>
      </c>
      <c r="M33" s="1300">
        <v>0.67073727134737149</v>
      </c>
      <c r="N33" s="590"/>
      <c r="O33" s="553"/>
      <c r="P33" s="1296"/>
    </row>
    <row r="34" spans="1:16" s="1297" customFormat="1" ht="17.25" customHeight="1">
      <c r="A34" s="1294"/>
      <c r="B34" s="793"/>
      <c r="C34" s="1003"/>
      <c r="D34" s="1299" t="s">
        <v>499</v>
      </c>
      <c r="E34" s="1300">
        <v>0.29413146060862866</v>
      </c>
      <c r="F34" s="1300">
        <v>0.33431082674122958</v>
      </c>
      <c r="G34" s="1300">
        <v>0.377196046335875</v>
      </c>
      <c r="H34" s="1300">
        <v>0.42630344320174285</v>
      </c>
      <c r="I34" s="1300">
        <v>0.43826647865239099</v>
      </c>
      <c r="J34" s="1300">
        <v>0.50726046187278739</v>
      </c>
      <c r="K34" s="1300">
        <v>0.52573316652539215</v>
      </c>
      <c r="L34" s="1300">
        <v>0.58877877348846364</v>
      </c>
      <c r="M34" s="1300">
        <v>0.57521902476213649</v>
      </c>
      <c r="N34" s="590"/>
      <c r="O34" s="553"/>
      <c r="P34" s="1296"/>
    </row>
    <row r="35" spans="1:16" s="1297" customFormat="1" ht="6" customHeight="1" thickBot="1">
      <c r="A35" s="1294"/>
      <c r="B35" s="793"/>
      <c r="C35" s="1301"/>
      <c r="D35" s="1302"/>
      <c r="E35" s="1303"/>
      <c r="F35" s="1304"/>
      <c r="G35" s="1305"/>
      <c r="H35" s="1305"/>
      <c r="I35" s="1306"/>
      <c r="J35" s="1307"/>
      <c r="K35" s="1308"/>
      <c r="L35" s="1308"/>
      <c r="M35" s="1308"/>
      <c r="N35" s="590"/>
      <c r="O35" s="553"/>
      <c r="P35" s="1296"/>
    </row>
    <row r="36" spans="1:16" s="300" customFormat="1" ht="15" customHeight="1" thickBot="1">
      <c r="A36" s="298"/>
      <c r="B36" s="253"/>
      <c r="C36" s="1228" t="s">
        <v>500</v>
      </c>
      <c r="D36" s="1229"/>
      <c r="E36" s="1229"/>
      <c r="F36" s="1229"/>
      <c r="G36" s="1229"/>
      <c r="H36" s="1229"/>
      <c r="I36" s="1229"/>
      <c r="J36" s="1229"/>
      <c r="K36" s="1229"/>
      <c r="L36" s="1229"/>
      <c r="M36" s="550"/>
      <c r="N36" s="590"/>
      <c r="O36" s="596"/>
      <c r="P36" s="299"/>
    </row>
    <row r="37" spans="1:16" s="300" customFormat="1" ht="6" customHeight="1">
      <c r="A37" s="298"/>
      <c r="B37" s="253"/>
      <c r="C37" s="301"/>
      <c r="D37" s="301"/>
      <c r="E37" s="301"/>
      <c r="F37" s="301"/>
      <c r="G37" s="301"/>
      <c r="H37" s="301"/>
      <c r="I37" s="301"/>
      <c r="J37" s="301"/>
      <c r="K37" s="301"/>
      <c r="L37" s="301"/>
      <c r="M37" s="301"/>
      <c r="N37" s="590"/>
      <c r="O37" s="596"/>
      <c r="P37" s="299"/>
    </row>
    <row r="38" spans="1:16" s="1297" customFormat="1" ht="13.5" customHeight="1">
      <c r="A38" s="1294"/>
      <c r="B38" s="793"/>
      <c r="C38" s="1295"/>
      <c r="D38" s="1295"/>
      <c r="E38" s="786">
        <v>2003</v>
      </c>
      <c r="F38" s="1001">
        <v>2004</v>
      </c>
      <c r="G38" s="1001">
        <v>2005</v>
      </c>
      <c r="H38" s="1001">
        <v>2006</v>
      </c>
      <c r="I38" s="1001">
        <v>2007</v>
      </c>
      <c r="J38" s="1001">
        <v>2008</v>
      </c>
      <c r="K38" s="1001">
        <v>2009</v>
      </c>
      <c r="L38" s="1001">
        <v>2010</v>
      </c>
      <c r="M38" s="1001">
        <v>2011</v>
      </c>
      <c r="N38" s="590"/>
      <c r="O38" s="553"/>
      <c r="P38" s="1296"/>
    </row>
    <row r="39" spans="1:16" s="1297" customFormat="1" ht="13.5" customHeight="1">
      <c r="A39" s="1294"/>
      <c r="B39" s="793"/>
      <c r="C39" s="563" t="s">
        <v>70</v>
      </c>
      <c r="D39" s="1295"/>
      <c r="E39" s="1298">
        <v>100</v>
      </c>
      <c r="F39" s="1298">
        <v>100</v>
      </c>
      <c r="G39" s="1298">
        <v>100</v>
      </c>
      <c r="H39" s="1298">
        <v>100</v>
      </c>
      <c r="I39" s="1298">
        <v>100</v>
      </c>
      <c r="J39" s="1298">
        <v>100</v>
      </c>
      <c r="K39" s="1298">
        <v>100</v>
      </c>
      <c r="L39" s="1298">
        <v>100</v>
      </c>
      <c r="M39" s="1298">
        <v>100</v>
      </c>
      <c r="N39" s="590"/>
      <c r="O39" s="553"/>
      <c r="P39" s="1296"/>
    </row>
    <row r="40" spans="1:16" s="1297" customFormat="1" ht="18.75" customHeight="1">
      <c r="A40" s="1294"/>
      <c r="B40" s="793"/>
      <c r="C40" s="1003"/>
      <c r="D40" s="1299" t="s">
        <v>488</v>
      </c>
      <c r="E40" s="1300">
        <v>0.34207814018494309</v>
      </c>
      <c r="F40" s="1300">
        <v>0.39648587247600126</v>
      </c>
      <c r="G40" s="1300">
        <v>0.35548000851345557</v>
      </c>
      <c r="H40" s="1300">
        <v>0.31360033634161605</v>
      </c>
      <c r="I40" s="1300">
        <v>0.29052107078960421</v>
      </c>
      <c r="J40" s="1300">
        <v>0.30482609068138627</v>
      </c>
      <c r="K40" s="1300">
        <v>0.31307705422298637</v>
      </c>
      <c r="L40" s="1300">
        <v>0.29916326869143556</v>
      </c>
      <c r="M40" s="1300">
        <v>0.29832894580627312</v>
      </c>
      <c r="N40" s="590"/>
      <c r="O40" s="553"/>
      <c r="P40" s="1296"/>
    </row>
    <row r="41" spans="1:16" s="1297" customFormat="1" ht="17.25" customHeight="1">
      <c r="A41" s="1294"/>
      <c r="B41" s="793"/>
      <c r="C41" s="1003"/>
      <c r="D41" s="1299" t="s">
        <v>489</v>
      </c>
      <c r="E41" s="1300">
        <v>4.5894107513074367</v>
      </c>
      <c r="F41" s="1300">
        <v>4.4875129678659569</v>
      </c>
      <c r="G41" s="1300">
        <v>4.3035709910248379</v>
      </c>
      <c r="H41" s="1300">
        <v>4.1270645116596834</v>
      </c>
      <c r="I41" s="1300">
        <v>5.1101982881783243</v>
      </c>
      <c r="J41" s="1300">
        <v>5.2844352610735514</v>
      </c>
      <c r="K41" s="1300">
        <v>6.2175498923032224</v>
      </c>
      <c r="L41" s="1300">
        <v>4.5764650513264646</v>
      </c>
      <c r="M41" s="1300">
        <v>4.5314013169449465</v>
      </c>
      <c r="N41" s="590"/>
      <c r="O41" s="553"/>
      <c r="P41" s="1296"/>
    </row>
    <row r="42" spans="1:16" s="1297" customFormat="1" ht="17.25" customHeight="1">
      <c r="A42" s="1294"/>
      <c r="B42" s="793"/>
      <c r="C42" s="1003"/>
      <c r="D42" s="1299" t="s">
        <v>490</v>
      </c>
      <c r="E42" s="1300">
        <v>27.12115026613246</v>
      </c>
      <c r="F42" s="1300">
        <v>24.773144420862934</v>
      </c>
      <c r="G42" s="1300">
        <v>22.342824170718806</v>
      </c>
      <c r="H42" s="1300">
        <v>19.287567304155061</v>
      </c>
      <c r="I42" s="1300">
        <v>14.332512164263539</v>
      </c>
      <c r="J42" s="1300">
        <v>9.5306286197522514</v>
      </c>
      <c r="K42" s="1300">
        <v>4.8878248612668598</v>
      </c>
      <c r="L42" s="1300" t="s">
        <v>9</v>
      </c>
      <c r="M42" s="1300" t="s">
        <v>9</v>
      </c>
      <c r="N42" s="590"/>
      <c r="O42" s="553"/>
      <c r="P42" s="1296"/>
    </row>
    <row r="43" spans="1:16" s="1297" customFormat="1" ht="17.25" customHeight="1">
      <c r="A43" s="1294"/>
      <c r="B43" s="793"/>
      <c r="C43" s="1003"/>
      <c r="D43" s="1299" t="s">
        <v>491</v>
      </c>
      <c r="E43" s="1300" t="s">
        <v>9</v>
      </c>
      <c r="F43" s="1300" t="s">
        <v>9</v>
      </c>
      <c r="G43" s="1300" t="s">
        <v>9</v>
      </c>
      <c r="H43" s="1300" t="s">
        <v>9</v>
      </c>
      <c r="I43" s="1300" t="s">
        <v>9</v>
      </c>
      <c r="J43" s="1300" t="s">
        <v>9</v>
      </c>
      <c r="K43" s="1300" t="s">
        <v>9</v>
      </c>
      <c r="L43" s="1300">
        <v>20.240439698637854</v>
      </c>
      <c r="M43" s="1300">
        <v>18.063545390054916</v>
      </c>
      <c r="N43" s="590"/>
      <c r="O43" s="553"/>
      <c r="P43" s="1296"/>
    </row>
    <row r="44" spans="1:16" s="1297" customFormat="1" ht="17.25" customHeight="1">
      <c r="A44" s="1294"/>
      <c r="B44" s="793"/>
      <c r="C44" s="1003"/>
      <c r="D44" s="1299" t="s">
        <v>492</v>
      </c>
      <c r="E44" s="1300">
        <v>32.372060040184373</v>
      </c>
      <c r="F44" s="1300">
        <v>32.73245941449391</v>
      </c>
      <c r="G44" s="1300">
        <v>33.571553143516589</v>
      </c>
      <c r="H44" s="1300">
        <v>34.758899436723347</v>
      </c>
      <c r="I44" s="1300">
        <v>36.402313393044587</v>
      </c>
      <c r="J44" s="1300">
        <v>37.971989899929717</v>
      </c>
      <c r="K44" s="1300">
        <v>39.710119174828968</v>
      </c>
      <c r="L44" s="1300" t="s">
        <v>9</v>
      </c>
      <c r="M44" s="1300" t="s">
        <v>9</v>
      </c>
      <c r="N44" s="590"/>
      <c r="O44" s="553"/>
      <c r="P44" s="1296"/>
    </row>
    <row r="45" spans="1:16" s="1297" customFormat="1" ht="17.25" customHeight="1">
      <c r="A45" s="1294"/>
      <c r="B45" s="793"/>
      <c r="C45" s="1003"/>
      <c r="D45" s="1299" t="s">
        <v>493</v>
      </c>
      <c r="E45" s="1300" t="s">
        <v>9</v>
      </c>
      <c r="F45" s="1300" t="s">
        <v>9</v>
      </c>
      <c r="G45" s="1300" t="s">
        <v>9</v>
      </c>
      <c r="H45" s="1300" t="s">
        <v>9</v>
      </c>
      <c r="I45" s="1300" t="s">
        <v>9</v>
      </c>
      <c r="J45" s="1300" t="s">
        <v>9</v>
      </c>
      <c r="K45" s="1300" t="s">
        <v>9</v>
      </c>
      <c r="L45" s="1300">
        <v>22.419355149813093</v>
      </c>
      <c r="M45" s="1300">
        <v>23.459075312727819</v>
      </c>
      <c r="N45" s="590"/>
      <c r="O45" s="553"/>
      <c r="P45" s="1296"/>
    </row>
    <row r="46" spans="1:16" s="1297" customFormat="1" ht="17.25" customHeight="1">
      <c r="A46" s="1294"/>
      <c r="B46" s="793"/>
      <c r="C46" s="1003"/>
      <c r="D46" s="1299" t="s">
        <v>494</v>
      </c>
      <c r="E46" s="1300">
        <v>13.063121881078816</v>
      </c>
      <c r="F46" s="1300">
        <v>13.831548557650056</v>
      </c>
      <c r="G46" s="1300">
        <v>14.29496625125936</v>
      </c>
      <c r="H46" s="1300">
        <v>15.271915952816622</v>
      </c>
      <c r="I46" s="1300">
        <v>16.14902360768183</v>
      </c>
      <c r="J46" s="1300">
        <v>17.171455233676973</v>
      </c>
      <c r="K46" s="1300">
        <v>17.855765559603025</v>
      </c>
      <c r="L46" s="1300">
        <v>19.625235800835576</v>
      </c>
      <c r="M46" s="1300">
        <v>20.496586952021094</v>
      </c>
      <c r="N46" s="590"/>
      <c r="O46" s="553"/>
      <c r="P46" s="1296"/>
    </row>
    <row r="47" spans="1:16" s="1297" customFormat="1" ht="17.25" customHeight="1">
      <c r="A47" s="1294"/>
      <c r="B47" s="793"/>
      <c r="C47" s="1003"/>
      <c r="D47" s="1299" t="s">
        <v>495</v>
      </c>
      <c r="E47" s="1300">
        <v>11.818572654702878</v>
      </c>
      <c r="F47" s="1300">
        <v>12.286415333346129</v>
      </c>
      <c r="G47" s="1300">
        <v>12.808618768710264</v>
      </c>
      <c r="H47" s="1300">
        <v>13.23915131072901</v>
      </c>
      <c r="I47" s="1300">
        <v>13.866470849426946</v>
      </c>
      <c r="J47" s="1300">
        <v>14.894886125484438</v>
      </c>
      <c r="K47" s="1300">
        <v>15.459062017495622</v>
      </c>
      <c r="L47" s="1300">
        <v>16.45142406345116</v>
      </c>
      <c r="M47" s="1300">
        <v>16.74895528450897</v>
      </c>
      <c r="N47" s="590"/>
      <c r="O47" s="553"/>
      <c r="P47" s="1296"/>
    </row>
    <row r="48" spans="1:16" s="1297" customFormat="1" ht="17.25" customHeight="1">
      <c r="A48" s="1294"/>
      <c r="B48" s="793"/>
      <c r="C48" s="1003"/>
      <c r="D48" s="1299" t="s">
        <v>496</v>
      </c>
      <c r="E48" s="1300">
        <v>7.3979816976840569</v>
      </c>
      <c r="F48" s="1300">
        <v>7.8665827564505975</v>
      </c>
      <c r="G48" s="1300">
        <v>8.3352110659547787</v>
      </c>
      <c r="H48" s="1300">
        <v>8.7003549741771806</v>
      </c>
      <c r="I48" s="1300">
        <v>9.2600282021413562</v>
      </c>
      <c r="J48" s="1300">
        <v>9.7532373378337169</v>
      </c>
      <c r="K48" s="1300">
        <v>10.126138500217314</v>
      </c>
      <c r="L48" s="1300">
        <v>10.701114484440039</v>
      </c>
      <c r="M48" s="1300">
        <v>10.705059081984777</v>
      </c>
      <c r="N48" s="590"/>
      <c r="O48" s="553"/>
      <c r="P48" s="1296"/>
    </row>
    <row r="49" spans="1:16" s="1297" customFormat="1" ht="17.25" customHeight="1">
      <c r="A49" s="1294"/>
      <c r="B49" s="793"/>
      <c r="C49" s="1003"/>
      <c r="D49" s="1299" t="s">
        <v>497</v>
      </c>
      <c r="E49" s="1300">
        <v>2.2278432406794288</v>
      </c>
      <c r="F49" s="1300">
        <v>2.4317968537709596</v>
      </c>
      <c r="G49" s="1300">
        <v>2.6295143054399155</v>
      </c>
      <c r="H49" s="1300">
        <v>2.8469597871110452</v>
      </c>
      <c r="I49" s="1300">
        <v>3.0489617413243115</v>
      </c>
      <c r="J49" s="1300">
        <v>3.3120934615770814</v>
      </c>
      <c r="K49" s="1300">
        <v>3.5330786390585116</v>
      </c>
      <c r="L49" s="1300">
        <v>3.7144177021329128</v>
      </c>
      <c r="M49" s="1300">
        <v>3.6928325501851003</v>
      </c>
      <c r="N49" s="590"/>
      <c r="O49" s="553"/>
      <c r="P49" s="1296"/>
    </row>
    <row r="50" spans="1:16" s="1297" customFormat="1" ht="17.25" customHeight="1">
      <c r="A50" s="1294"/>
      <c r="B50" s="793"/>
      <c r="C50" s="1003"/>
      <c r="D50" s="1299" t="s">
        <v>498</v>
      </c>
      <c r="E50" s="1300">
        <v>0.61360395423337177</v>
      </c>
      <c r="F50" s="1300">
        <v>0.68508718143496572</v>
      </c>
      <c r="G50" s="1300">
        <v>0.77975949968554992</v>
      </c>
      <c r="H50" s="1300">
        <v>0.83349656730893273</v>
      </c>
      <c r="I50" s="1300">
        <v>0.88851608060833387</v>
      </c>
      <c r="J50" s="1300">
        <v>0.99614292281147487</v>
      </c>
      <c r="K50" s="1300">
        <v>1.0816262333502222</v>
      </c>
      <c r="L50" s="1300">
        <v>1.0843945174617993</v>
      </c>
      <c r="M50" s="1300">
        <v>1.0968654119941876</v>
      </c>
      <c r="N50" s="590"/>
      <c r="O50" s="553"/>
      <c r="P50" s="1296"/>
    </row>
    <row r="51" spans="1:16" s="1297" customFormat="1" ht="17.25" customHeight="1">
      <c r="A51" s="1294"/>
      <c r="B51" s="793"/>
      <c r="C51" s="1003"/>
      <c r="D51" s="1299" t="s">
        <v>499</v>
      </c>
      <c r="E51" s="1300">
        <v>0.45417737381223583</v>
      </c>
      <c r="F51" s="1300">
        <v>0.50896664164849226</v>
      </c>
      <c r="G51" s="1300">
        <v>0.57850179517644518</v>
      </c>
      <c r="H51" s="1300">
        <v>0.62098981897750238</v>
      </c>
      <c r="I51" s="1300">
        <v>0.65145460254116527</v>
      </c>
      <c r="J51" s="1300">
        <v>0.7803050471794144</v>
      </c>
      <c r="K51" s="1300">
        <v>0.81575806765326675</v>
      </c>
      <c r="L51" s="1300">
        <v>0.88799026320966901</v>
      </c>
      <c r="M51" s="1300">
        <v>0.90734975377191585</v>
      </c>
      <c r="N51" s="590"/>
      <c r="O51" s="553"/>
      <c r="P51" s="1296"/>
    </row>
    <row r="52" spans="1:16" s="1297" customFormat="1" ht="11.25" customHeight="1">
      <c r="A52" s="1294"/>
      <c r="B52" s="793"/>
      <c r="C52" s="1004" t="s">
        <v>461</v>
      </c>
      <c r="D52" s="1309"/>
      <c r="E52" s="1004"/>
      <c r="F52" s="1004"/>
      <c r="G52" s="1004"/>
      <c r="H52" s="1004"/>
      <c r="I52" s="1004"/>
      <c r="J52" s="1004"/>
      <c r="K52" s="1004"/>
      <c r="L52" s="1309"/>
      <c r="M52" s="1310"/>
      <c r="N52" s="590"/>
      <c r="O52" s="553"/>
      <c r="P52" s="1296"/>
    </row>
    <row r="53" spans="1:16" s="1297" customFormat="1" ht="21" customHeight="1">
      <c r="A53" s="1294"/>
      <c r="B53" s="793"/>
      <c r="C53" s="1531" t="s">
        <v>501</v>
      </c>
      <c r="D53" s="1531"/>
      <c r="E53" s="1531"/>
      <c r="F53" s="1531"/>
      <c r="G53" s="1531"/>
      <c r="H53" s="1531"/>
      <c r="I53" s="1531"/>
      <c r="J53" s="1531"/>
      <c r="K53" s="1531"/>
      <c r="L53" s="1531"/>
      <c r="M53" s="1531"/>
      <c r="N53" s="590"/>
      <c r="O53" s="553"/>
      <c r="P53" s="1296"/>
    </row>
    <row r="54" spans="1:16" ht="13.5" customHeight="1">
      <c r="A54" s="566"/>
      <c r="B54" s="566"/>
      <c r="C54" s="304" t="s">
        <v>565</v>
      </c>
      <c r="D54" s="567"/>
      <c r="E54" s="565"/>
      <c r="F54" s="565"/>
      <c r="G54" s="565"/>
      <c r="H54" s="565"/>
      <c r="I54" s="565"/>
      <c r="J54" s="785"/>
      <c r="K54" s="785"/>
      <c r="L54" s="785"/>
      <c r="M54" s="565"/>
      <c r="N54" s="590"/>
      <c r="O54" s="566"/>
    </row>
    <row r="55" spans="1:16" s="1297" customFormat="1" ht="3.75" customHeight="1">
      <c r="A55" s="1294"/>
      <c r="B55" s="793"/>
      <c r="C55" s="1005"/>
      <c r="D55" s="1006"/>
      <c r="E55" s="1006"/>
      <c r="F55" s="1007"/>
      <c r="G55" s="1007"/>
      <c r="H55" s="1004"/>
      <c r="I55" s="1004"/>
      <c r="J55" s="1004"/>
      <c r="K55" s="1004"/>
      <c r="L55" s="1310"/>
      <c r="M55" s="1310"/>
      <c r="N55" s="590"/>
      <c r="O55" s="553"/>
      <c r="P55" s="1296"/>
    </row>
    <row r="56" spans="1:16" ht="11.25" customHeight="1">
      <c r="A56" s="566"/>
      <c r="B56" s="566"/>
      <c r="C56" s="568"/>
      <c r="D56" s="567"/>
      <c r="E56" s="1311"/>
      <c r="F56" s="1311"/>
      <c r="G56" s="1311"/>
      <c r="H56" s="1311"/>
      <c r="J56" s="909"/>
      <c r="L56" s="1532" t="s">
        <v>502</v>
      </c>
      <c r="M56" s="1532"/>
      <c r="N56" s="597">
        <v>13</v>
      </c>
      <c r="O56" s="566"/>
    </row>
    <row r="57" spans="1:16">
      <c r="C57" s="569"/>
    </row>
    <row r="62" spans="1:16" ht="4.5" customHeight="1"/>
  </sheetData>
  <mergeCells count="3">
    <mergeCell ref="B1:D1"/>
    <mergeCell ref="C53:M53"/>
    <mergeCell ref="L56:M56"/>
  </mergeCells>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sheetPr codeName="Folha12">
    <tabColor theme="7"/>
  </sheetPr>
  <dimension ref="A1:T77"/>
  <sheetViews>
    <sheetView zoomScaleNormal="100" workbookViewId="0"/>
  </sheetViews>
  <sheetFormatPr defaultRowHeight="12.75"/>
  <cols>
    <col min="1" max="1" width="1" style="191" customWidth="1"/>
    <col min="2" max="2" width="2.5703125" style="191" customWidth="1"/>
    <col min="3" max="3" width="1" style="191" customWidth="1"/>
    <col min="4" max="4" width="19.5703125" style="191" customWidth="1"/>
    <col min="5" max="5" width="0.5703125" style="191" customWidth="1"/>
    <col min="6" max="6" width="8.7109375" style="191" customWidth="1"/>
    <col min="7" max="7" width="0.5703125" style="191" customWidth="1"/>
    <col min="8" max="8" width="8.5703125" style="191" customWidth="1"/>
    <col min="9" max="12" width="8.7109375" style="191" customWidth="1"/>
    <col min="13" max="13" width="8.85546875" style="191" customWidth="1"/>
    <col min="14" max="14" width="9" style="191" customWidth="1"/>
    <col min="15" max="15" width="2.5703125" style="191" customWidth="1"/>
    <col min="16" max="16" width="1" style="191" customWidth="1"/>
    <col min="17" max="17" width="3.7109375" style="191" customWidth="1"/>
    <col min="18" max="16384" width="9.140625" style="191"/>
  </cols>
  <sheetData>
    <row r="1" spans="1:20" ht="13.5" customHeight="1">
      <c r="A1" s="190"/>
      <c r="B1" s="347"/>
      <c r="C1" s="347"/>
      <c r="D1" s="347"/>
      <c r="E1" s="332"/>
      <c r="F1" s="332"/>
      <c r="G1" s="332"/>
      <c r="H1" s="332"/>
      <c r="I1" s="332"/>
      <c r="J1" s="332"/>
      <c r="K1" s="332"/>
      <c r="L1" s="1548" t="s">
        <v>402</v>
      </c>
      <c r="M1" s="1548"/>
      <c r="N1" s="1548"/>
      <c r="O1" s="1548"/>
      <c r="P1" s="190"/>
      <c r="R1" s="288"/>
    </row>
    <row r="2" spans="1:20" ht="6" customHeight="1">
      <c r="A2" s="190"/>
      <c r="B2" s="348"/>
      <c r="C2" s="576"/>
      <c r="D2" s="576"/>
      <c r="E2" s="331"/>
      <c r="F2" s="331"/>
      <c r="G2" s="331"/>
      <c r="H2" s="331"/>
      <c r="I2" s="331"/>
      <c r="J2" s="331"/>
      <c r="K2" s="331"/>
      <c r="L2" s="331"/>
      <c r="M2" s="331"/>
      <c r="N2" s="192"/>
      <c r="O2" s="192"/>
      <c r="P2" s="190"/>
      <c r="R2" s="288"/>
    </row>
    <row r="3" spans="1:20" ht="13.5" customHeight="1" thickBot="1">
      <c r="A3" s="190"/>
      <c r="B3" s="349"/>
      <c r="C3" s="193"/>
      <c r="D3" s="193"/>
      <c r="E3" s="193"/>
      <c r="F3" s="192"/>
      <c r="G3" s="192"/>
      <c r="H3" s="192"/>
      <c r="I3" s="192"/>
      <c r="J3" s="192"/>
      <c r="K3" s="192"/>
      <c r="L3" s="892"/>
      <c r="M3" s="892"/>
      <c r="N3" s="892" t="s">
        <v>72</v>
      </c>
      <c r="O3" s="892"/>
      <c r="P3" s="892"/>
      <c r="R3" s="288"/>
    </row>
    <row r="4" spans="1:20" ht="15" customHeight="1" thickBot="1">
      <c r="A4" s="190"/>
      <c r="B4" s="349"/>
      <c r="C4" s="367" t="s">
        <v>371</v>
      </c>
      <c r="D4" s="371"/>
      <c r="E4" s="371"/>
      <c r="F4" s="371"/>
      <c r="G4" s="371"/>
      <c r="H4" s="371"/>
      <c r="I4" s="371"/>
      <c r="J4" s="371"/>
      <c r="K4" s="371"/>
      <c r="L4" s="371"/>
      <c r="M4" s="371"/>
      <c r="N4" s="372"/>
      <c r="O4" s="892"/>
      <c r="P4" s="892"/>
      <c r="R4" s="288"/>
    </row>
    <row r="5" spans="1:20" ht="4.5" customHeight="1">
      <c r="A5" s="190"/>
      <c r="B5" s="349"/>
      <c r="C5" s="1549" t="s">
        <v>89</v>
      </c>
      <c r="D5" s="1549"/>
      <c r="E5" s="192"/>
      <c r="F5" s="16"/>
      <c r="G5" s="192"/>
      <c r="H5" s="192"/>
      <c r="I5" s="192"/>
      <c r="J5" s="192"/>
      <c r="K5" s="192"/>
      <c r="L5" s="892"/>
      <c r="M5" s="892"/>
      <c r="N5" s="892"/>
      <c r="O5" s="892"/>
      <c r="P5" s="892"/>
      <c r="R5" s="288"/>
    </row>
    <row r="6" spans="1:20" ht="13.5" customHeight="1">
      <c r="A6" s="190"/>
      <c r="B6" s="349"/>
      <c r="C6" s="1550"/>
      <c r="D6" s="1550"/>
      <c r="E6" s="111">
        <v>1999</v>
      </c>
      <c r="F6" s="111"/>
      <c r="G6" s="192"/>
      <c r="H6" s="112">
        <v>2007</v>
      </c>
      <c r="I6" s="112">
        <v>2008</v>
      </c>
      <c r="J6" s="112">
        <v>2009</v>
      </c>
      <c r="K6" s="112">
        <v>2010</v>
      </c>
      <c r="L6" s="112">
        <v>2011</v>
      </c>
      <c r="M6" s="112">
        <v>2012</v>
      </c>
      <c r="N6" s="112">
        <v>2013</v>
      </c>
      <c r="O6" s="892"/>
      <c r="P6" s="892"/>
      <c r="R6" s="288"/>
    </row>
    <row r="7" spans="1:20" ht="2.25" customHeight="1">
      <c r="A7" s="190"/>
      <c r="B7" s="349"/>
      <c r="C7" s="113"/>
      <c r="D7" s="113"/>
      <c r="E7" s="16"/>
      <c r="F7" s="16"/>
      <c r="G7" s="192"/>
      <c r="H7" s="16"/>
      <c r="I7" s="16"/>
      <c r="J7" s="16"/>
      <c r="K7" s="16"/>
      <c r="L7" s="16"/>
      <c r="M7" s="16"/>
      <c r="N7" s="16"/>
      <c r="O7" s="892"/>
      <c r="P7" s="892"/>
      <c r="R7" s="288"/>
    </row>
    <row r="8" spans="1:20" ht="18.75" customHeight="1">
      <c r="A8" s="190"/>
      <c r="B8" s="349"/>
      <c r="C8" s="1551" t="s">
        <v>370</v>
      </c>
      <c r="D8" s="1551"/>
      <c r="E8" s="1551"/>
      <c r="F8" s="1551"/>
      <c r="G8" s="330"/>
      <c r="H8" s="1552">
        <v>403</v>
      </c>
      <c r="I8" s="1552">
        <v>426</v>
      </c>
      <c r="J8" s="1552">
        <v>450</v>
      </c>
      <c r="K8" s="1552">
        <v>475</v>
      </c>
      <c r="L8" s="1552">
        <v>485</v>
      </c>
      <c r="M8" s="1552">
        <v>485</v>
      </c>
      <c r="N8" s="1552">
        <v>485</v>
      </c>
      <c r="O8" s="292"/>
      <c r="P8" s="292"/>
      <c r="R8" s="293"/>
      <c r="S8" s="293"/>
      <c r="T8" s="293"/>
    </row>
    <row r="9" spans="1:20" ht="4.5" customHeight="1">
      <c r="A9" s="190"/>
      <c r="B9" s="349"/>
      <c r="C9" s="1551"/>
      <c r="D9" s="1551"/>
      <c r="E9" s="1551"/>
      <c r="F9" s="1551"/>
      <c r="G9" s="330"/>
      <c r="H9" s="1552"/>
      <c r="I9" s="1552"/>
      <c r="J9" s="1552"/>
      <c r="K9" s="1552"/>
      <c r="L9" s="1552"/>
      <c r="M9" s="1552"/>
      <c r="N9" s="1552"/>
      <c r="O9" s="292"/>
      <c r="P9" s="292"/>
      <c r="R9" s="288"/>
    </row>
    <row r="10" spans="1:20" s="196" customFormat="1" ht="10.5" customHeight="1">
      <c r="A10" s="194"/>
      <c r="B10" s="350"/>
      <c r="C10" s="1551"/>
      <c r="D10" s="1551"/>
      <c r="E10" s="1551"/>
      <c r="F10" s="1551"/>
      <c r="G10" s="370"/>
      <c r="H10" s="1552"/>
      <c r="I10" s="1552"/>
      <c r="J10" s="1552"/>
      <c r="K10" s="1552"/>
      <c r="L10" s="1552"/>
      <c r="M10" s="1552"/>
      <c r="N10" s="1552"/>
      <c r="O10" s="292"/>
      <c r="P10" s="292"/>
      <c r="R10" s="286"/>
    </row>
    <row r="11" spans="1:20" ht="31.5" customHeight="1">
      <c r="A11" s="190"/>
      <c r="B11" s="351"/>
      <c r="C11" s="291" t="s">
        <v>352</v>
      </c>
      <c r="D11" s="291"/>
      <c r="E11" s="287"/>
      <c r="F11" s="287"/>
      <c r="G11" s="290"/>
      <c r="H11" s="289" t="s">
        <v>351</v>
      </c>
      <c r="I11" s="289" t="s">
        <v>350</v>
      </c>
      <c r="J11" s="289" t="s">
        <v>349</v>
      </c>
      <c r="K11" s="289" t="s">
        <v>348</v>
      </c>
      <c r="L11" s="289" t="s">
        <v>347</v>
      </c>
      <c r="M11" s="881" t="s">
        <v>439</v>
      </c>
      <c r="N11" s="881" t="s">
        <v>439</v>
      </c>
      <c r="O11" s="289"/>
      <c r="P11" s="289"/>
      <c r="R11" s="288"/>
    </row>
    <row r="12" spans="1:20" s="196" customFormat="1" ht="18" customHeight="1">
      <c r="A12" s="194"/>
      <c r="B12" s="350"/>
      <c r="C12" s="197" t="s">
        <v>346</v>
      </c>
      <c r="D12" s="197"/>
      <c r="E12" s="287"/>
      <c r="F12" s="287"/>
      <c r="G12" s="195"/>
      <c r="H12" s="287" t="s">
        <v>345</v>
      </c>
      <c r="I12" s="287" t="s">
        <v>344</v>
      </c>
      <c r="J12" s="287" t="s">
        <v>343</v>
      </c>
      <c r="K12" s="287" t="s">
        <v>342</v>
      </c>
      <c r="L12" s="287" t="s">
        <v>341</v>
      </c>
      <c r="M12" s="881" t="s">
        <v>439</v>
      </c>
      <c r="N12" s="881" t="s">
        <v>439</v>
      </c>
      <c r="O12" s="287"/>
      <c r="P12" s="287"/>
      <c r="R12" s="286"/>
    </row>
    <row r="13" spans="1:20" ht="20.25" customHeight="1" thickBot="1">
      <c r="A13" s="190"/>
      <c r="B13" s="349"/>
      <c r="C13" s="894" t="s">
        <v>441</v>
      </c>
      <c r="D13" s="893"/>
      <c r="E13" s="192"/>
      <c r="F13" s="192"/>
      <c r="G13" s="192"/>
      <c r="H13" s="192"/>
      <c r="I13" s="192"/>
      <c r="J13" s="192"/>
      <c r="K13" s="192"/>
      <c r="L13" s="192"/>
      <c r="M13" s="192"/>
      <c r="N13" s="892"/>
      <c r="O13" s="192"/>
      <c r="P13" s="190"/>
    </row>
    <row r="14" spans="1:20" s="196" customFormat="1" ht="13.5" customHeight="1" thickBot="1">
      <c r="A14" s="194"/>
      <c r="B14" s="350"/>
      <c r="C14" s="367" t="s">
        <v>340</v>
      </c>
      <c r="D14" s="368"/>
      <c r="E14" s="368"/>
      <c r="F14" s="368"/>
      <c r="G14" s="368"/>
      <c r="H14" s="368"/>
      <c r="I14" s="368"/>
      <c r="J14" s="368"/>
      <c r="K14" s="368"/>
      <c r="L14" s="368"/>
      <c r="M14" s="368"/>
      <c r="N14" s="369"/>
      <c r="O14" s="192"/>
      <c r="P14" s="190"/>
      <c r="Q14" s="191"/>
      <c r="R14" s="191"/>
      <c r="S14" s="191"/>
      <c r="T14" s="191"/>
    </row>
    <row r="15" spans="1:20" ht="4.5" customHeight="1">
      <c r="A15" s="190"/>
      <c r="B15" s="349"/>
      <c r="C15" s="1544" t="s">
        <v>337</v>
      </c>
      <c r="D15" s="1544"/>
      <c r="E15" s="198"/>
      <c r="F15" s="198"/>
      <c r="G15" s="114"/>
      <c r="H15" s="199"/>
      <c r="I15" s="199"/>
      <c r="J15" s="199"/>
      <c r="K15" s="199"/>
      <c r="L15" s="199"/>
      <c r="M15" s="199"/>
      <c r="N15" s="199"/>
      <c r="O15" s="192"/>
      <c r="P15" s="190"/>
    </row>
    <row r="16" spans="1:20" ht="13.5" customHeight="1">
      <c r="A16" s="190"/>
      <c r="B16" s="349"/>
      <c r="C16" s="1479"/>
      <c r="D16" s="1479"/>
      <c r="E16" s="198"/>
      <c r="F16" s="198"/>
      <c r="G16" s="114"/>
      <c r="H16" s="911" t="s">
        <v>440</v>
      </c>
      <c r="I16" s="1534">
        <v>2010</v>
      </c>
      <c r="J16" s="1535"/>
      <c r="K16" s="1534">
        <v>2011</v>
      </c>
      <c r="L16" s="1536"/>
      <c r="M16" s="1534">
        <v>2012</v>
      </c>
      <c r="N16" s="1535"/>
      <c r="O16" s="192"/>
      <c r="P16" s="190"/>
    </row>
    <row r="17" spans="1:16" ht="12.75" customHeight="1">
      <c r="A17" s="190"/>
      <c r="B17" s="349"/>
      <c r="C17" s="198"/>
      <c r="D17" s="198"/>
      <c r="E17" s="198"/>
      <c r="F17" s="198"/>
      <c r="G17" s="114"/>
      <c r="H17" s="703" t="s">
        <v>90</v>
      </c>
      <c r="I17" s="1162" t="s">
        <v>91</v>
      </c>
      <c r="J17" s="703" t="s">
        <v>90</v>
      </c>
      <c r="K17" s="1162" t="s">
        <v>91</v>
      </c>
      <c r="L17" s="1163" t="s">
        <v>90</v>
      </c>
      <c r="M17" s="1162" t="s">
        <v>91</v>
      </c>
      <c r="N17" s="703" t="s">
        <v>90</v>
      </c>
      <c r="O17" s="192"/>
      <c r="P17" s="190"/>
    </row>
    <row r="18" spans="1:16" ht="4.5" customHeight="1">
      <c r="A18" s="190"/>
      <c r="B18" s="349"/>
      <c r="C18" s="198"/>
      <c r="D18" s="198"/>
      <c r="E18" s="198"/>
      <c r="F18" s="198"/>
      <c r="G18" s="114"/>
      <c r="H18" s="599"/>
      <c r="I18" s="599"/>
      <c r="J18" s="599"/>
      <c r="K18" s="599"/>
      <c r="L18" s="599"/>
      <c r="M18" s="599"/>
      <c r="N18" s="599"/>
      <c r="O18" s="199"/>
      <c r="P18" s="190"/>
    </row>
    <row r="19" spans="1:16" ht="15" customHeight="1">
      <c r="A19" s="190"/>
      <c r="B19" s="349"/>
      <c r="C19" s="322" t="s">
        <v>369</v>
      </c>
      <c r="D19" s="363"/>
      <c r="E19" s="356"/>
      <c r="F19" s="356"/>
      <c r="G19" s="366"/>
      <c r="H19" s="362">
        <v>918.19</v>
      </c>
      <c r="I19" s="362">
        <v>926</v>
      </c>
      <c r="J19" s="362">
        <v>942.38</v>
      </c>
      <c r="K19" s="362">
        <v>962.93</v>
      </c>
      <c r="L19" s="362">
        <v>971.52</v>
      </c>
      <c r="M19" s="887">
        <v>950.38</v>
      </c>
      <c r="N19" s="887">
        <v>962.38</v>
      </c>
      <c r="O19" s="199"/>
      <c r="P19" s="190"/>
    </row>
    <row r="20" spans="1:16" ht="13.5" customHeight="1">
      <c r="A20" s="190"/>
      <c r="B20" s="349"/>
      <c r="C20" s="910" t="s">
        <v>74</v>
      </c>
      <c r="D20" s="200"/>
      <c r="E20" s="198"/>
      <c r="F20" s="198"/>
      <c r="G20" s="114"/>
      <c r="H20" s="257">
        <v>995.98</v>
      </c>
      <c r="I20" s="257">
        <v>1003.7</v>
      </c>
      <c r="J20" s="257">
        <v>1024.42</v>
      </c>
      <c r="K20" s="257">
        <v>1051.9000000000001</v>
      </c>
      <c r="L20" s="257">
        <v>1053.68</v>
      </c>
      <c r="M20" s="888">
        <v>1033.26</v>
      </c>
      <c r="N20" s="888">
        <v>1043.17</v>
      </c>
      <c r="O20" s="199"/>
      <c r="P20" s="190"/>
    </row>
    <row r="21" spans="1:16" ht="13.5" customHeight="1">
      <c r="A21" s="190"/>
      <c r="B21" s="349"/>
      <c r="C21" s="910" t="s">
        <v>73</v>
      </c>
      <c r="D21" s="200"/>
      <c r="E21" s="198"/>
      <c r="F21" s="198"/>
      <c r="G21" s="114"/>
      <c r="H21" s="257">
        <v>812.96</v>
      </c>
      <c r="I21" s="257">
        <v>822.66</v>
      </c>
      <c r="J21" s="257">
        <v>831.86</v>
      </c>
      <c r="K21" s="257">
        <v>842</v>
      </c>
      <c r="L21" s="257">
        <v>858.3</v>
      </c>
      <c r="M21" s="888">
        <v>839.63</v>
      </c>
      <c r="N21" s="888">
        <v>856.25</v>
      </c>
      <c r="O21" s="199"/>
      <c r="P21" s="190"/>
    </row>
    <row r="22" spans="1:16" ht="6.75" customHeight="1">
      <c r="A22" s="190"/>
      <c r="B22" s="349"/>
      <c r="C22" s="249"/>
      <c r="D22" s="200"/>
      <c r="E22" s="198"/>
      <c r="F22" s="198"/>
      <c r="G22" s="114"/>
      <c r="H22" s="114"/>
      <c r="I22" s="114"/>
      <c r="J22" s="114"/>
      <c r="K22" s="114"/>
      <c r="L22" s="114"/>
      <c r="M22" s="912"/>
      <c r="N22" s="912"/>
      <c r="O22" s="199"/>
      <c r="P22" s="190"/>
    </row>
    <row r="23" spans="1:16" ht="15" customHeight="1">
      <c r="A23" s="190"/>
      <c r="B23" s="349"/>
      <c r="C23" s="322" t="s">
        <v>368</v>
      </c>
      <c r="D23" s="363"/>
      <c r="E23" s="356"/>
      <c r="F23" s="356"/>
      <c r="G23" s="361"/>
      <c r="H23" s="362">
        <v>1101.92</v>
      </c>
      <c r="I23" s="362">
        <v>1109.3</v>
      </c>
      <c r="J23" s="362">
        <v>1118.48</v>
      </c>
      <c r="K23" s="362">
        <v>1134.44</v>
      </c>
      <c r="L23" s="362">
        <v>1142.5999999999999</v>
      </c>
      <c r="M23" s="887">
        <v>1114.97</v>
      </c>
      <c r="N23" s="887">
        <v>1123.5</v>
      </c>
      <c r="O23" s="199"/>
      <c r="P23" s="190"/>
    </row>
    <row r="24" spans="1:16" s="202" customFormat="1" ht="13.5" customHeight="1">
      <c r="A24" s="201"/>
      <c r="B24" s="352"/>
      <c r="C24" s="910" t="s">
        <v>74</v>
      </c>
      <c r="D24" s="200"/>
      <c r="E24" s="198"/>
      <c r="F24" s="198"/>
      <c r="G24" s="114"/>
      <c r="H24" s="257">
        <v>1215.01</v>
      </c>
      <c r="I24" s="257">
        <v>1222.71</v>
      </c>
      <c r="J24" s="257">
        <v>1233.19</v>
      </c>
      <c r="K24" s="257">
        <v>1253.2</v>
      </c>
      <c r="L24" s="257">
        <v>1254.07</v>
      </c>
      <c r="M24" s="888">
        <v>1226.07</v>
      </c>
      <c r="N24" s="888">
        <v>1231.47</v>
      </c>
      <c r="O24" s="198"/>
      <c r="P24" s="201"/>
    </row>
    <row r="25" spans="1:16" s="202" customFormat="1" ht="13.5" customHeight="1">
      <c r="A25" s="201"/>
      <c r="B25" s="352"/>
      <c r="C25" s="910" t="s">
        <v>73</v>
      </c>
      <c r="D25" s="200"/>
      <c r="E25" s="198"/>
      <c r="F25" s="198"/>
      <c r="G25" s="114"/>
      <c r="H25" s="257">
        <v>948.93</v>
      </c>
      <c r="I25" s="257">
        <v>958.24</v>
      </c>
      <c r="J25" s="257">
        <v>963.92</v>
      </c>
      <c r="K25" s="257">
        <v>973</v>
      </c>
      <c r="L25" s="257">
        <v>988.98</v>
      </c>
      <c r="M25" s="888">
        <v>966.48</v>
      </c>
      <c r="N25" s="888">
        <v>981.64</v>
      </c>
      <c r="O25" s="198"/>
      <c r="P25" s="201"/>
    </row>
    <row r="26" spans="1:16" ht="6.75" customHeight="1">
      <c r="A26" s="190"/>
      <c r="B26" s="349"/>
      <c r="C26" s="704"/>
      <c r="D26" s="200"/>
      <c r="E26" s="198"/>
      <c r="F26" s="198"/>
      <c r="G26" s="114"/>
      <c r="H26" s="114"/>
      <c r="I26" s="114"/>
      <c r="J26" s="114"/>
      <c r="K26" s="114"/>
      <c r="L26" s="114"/>
      <c r="M26" s="912"/>
      <c r="N26" s="912"/>
      <c r="O26" s="199"/>
      <c r="P26" s="190"/>
    </row>
    <row r="27" spans="1:16" ht="15" customHeight="1">
      <c r="A27" s="190"/>
      <c r="B27" s="349"/>
      <c r="C27" s="322" t="s">
        <v>367</v>
      </c>
      <c r="D27" s="363"/>
      <c r="E27" s="356"/>
      <c r="F27" s="356"/>
      <c r="G27" s="364"/>
      <c r="H27" s="365">
        <v>83.3</v>
      </c>
      <c r="I27" s="365">
        <v>83.5</v>
      </c>
      <c r="J27" s="365">
        <v>84.3</v>
      </c>
      <c r="K27" s="365">
        <v>84.9</v>
      </c>
      <c r="L27" s="365">
        <v>85</v>
      </c>
      <c r="M27" s="889">
        <v>85.2</v>
      </c>
      <c r="N27" s="889">
        <f>N19/N23*100</f>
        <v>85.659101023586999</v>
      </c>
      <c r="O27" s="199"/>
      <c r="P27" s="190"/>
    </row>
    <row r="28" spans="1:16" ht="13.5" customHeight="1">
      <c r="A28" s="190"/>
      <c r="B28" s="349"/>
      <c r="C28" s="910" t="s">
        <v>74</v>
      </c>
      <c r="D28" s="200"/>
      <c r="E28" s="198"/>
      <c r="F28" s="198"/>
      <c r="G28" s="285"/>
      <c r="H28" s="257">
        <v>82</v>
      </c>
      <c r="I28" s="257">
        <v>82.1</v>
      </c>
      <c r="J28" s="257">
        <v>83.1</v>
      </c>
      <c r="K28" s="257">
        <v>83.9</v>
      </c>
      <c r="L28" s="257">
        <v>84</v>
      </c>
      <c r="M28" s="888">
        <v>84.3</v>
      </c>
      <c r="N28" s="888">
        <f>N20/N24*100</f>
        <v>84.709331124590932</v>
      </c>
      <c r="O28" s="199"/>
      <c r="P28" s="190"/>
    </row>
    <row r="29" spans="1:16" ht="13.5" customHeight="1">
      <c r="A29" s="190"/>
      <c r="B29" s="349"/>
      <c r="C29" s="910" t="s">
        <v>73</v>
      </c>
      <c r="D29" s="200"/>
      <c r="E29" s="198"/>
      <c r="F29" s="198"/>
      <c r="G29" s="285"/>
      <c r="H29" s="257">
        <v>85.7</v>
      </c>
      <c r="I29" s="257">
        <v>85.9</v>
      </c>
      <c r="J29" s="257">
        <v>86.3</v>
      </c>
      <c r="K29" s="257">
        <v>86.5</v>
      </c>
      <c r="L29" s="257">
        <v>86.8</v>
      </c>
      <c r="M29" s="888">
        <v>86.9</v>
      </c>
      <c r="N29" s="888">
        <f>N21/N25*100</f>
        <v>87.226478138625168</v>
      </c>
      <c r="O29" s="199"/>
      <c r="P29" s="190"/>
    </row>
    <row r="30" spans="1:16" ht="6.75" customHeight="1">
      <c r="A30" s="190"/>
      <c r="B30" s="349"/>
      <c r="C30" s="249"/>
      <c r="D30" s="200"/>
      <c r="E30" s="198"/>
      <c r="F30" s="198"/>
      <c r="G30" s="284"/>
      <c r="H30" s="283"/>
      <c r="I30" s="283"/>
      <c r="J30" s="283"/>
      <c r="K30" s="283"/>
      <c r="L30" s="283"/>
      <c r="M30" s="890"/>
      <c r="N30" s="890"/>
      <c r="O30" s="199"/>
      <c r="P30" s="190"/>
    </row>
    <row r="31" spans="1:16" ht="23.25" customHeight="1">
      <c r="A31" s="190"/>
      <c r="B31" s="349"/>
      <c r="C31" s="1545" t="s">
        <v>366</v>
      </c>
      <c r="D31" s="1545"/>
      <c r="E31" s="1545"/>
      <c r="F31" s="1545"/>
      <c r="G31" s="361"/>
      <c r="H31" s="362">
        <v>8.6999999999999993</v>
      </c>
      <c r="I31" s="362">
        <v>9.4</v>
      </c>
      <c r="J31" s="362">
        <v>10.5</v>
      </c>
      <c r="K31" s="362">
        <v>10.9</v>
      </c>
      <c r="L31" s="362">
        <v>11.3</v>
      </c>
      <c r="M31" s="887">
        <v>12.7</v>
      </c>
      <c r="N31" s="887">
        <v>12.9</v>
      </c>
      <c r="O31" s="199"/>
      <c r="P31" s="190"/>
    </row>
    <row r="32" spans="1:16" ht="13.5" customHeight="1">
      <c r="A32" s="201"/>
      <c r="B32" s="352"/>
      <c r="C32" s="910" t="s">
        <v>339</v>
      </c>
      <c r="D32" s="200"/>
      <c r="E32" s="198"/>
      <c r="F32" s="198"/>
      <c r="G32" s="114"/>
      <c r="H32" s="257">
        <v>5.9</v>
      </c>
      <c r="I32" s="257">
        <v>6.4</v>
      </c>
      <c r="J32" s="257">
        <v>7.5</v>
      </c>
      <c r="K32" s="257">
        <v>8.1</v>
      </c>
      <c r="L32" s="257">
        <v>8.3000000000000007</v>
      </c>
      <c r="M32" s="888">
        <v>10</v>
      </c>
      <c r="N32" s="888">
        <v>10.1</v>
      </c>
      <c r="P32" s="190"/>
    </row>
    <row r="33" spans="1:17" ht="13.5" customHeight="1">
      <c r="A33" s="190"/>
      <c r="B33" s="349"/>
      <c r="C33" s="910" t="s">
        <v>338</v>
      </c>
      <c r="D33" s="200"/>
      <c r="E33" s="198"/>
      <c r="F33" s="198"/>
      <c r="G33" s="114"/>
      <c r="H33" s="257">
        <v>12.3</v>
      </c>
      <c r="I33" s="257">
        <v>13.4</v>
      </c>
      <c r="J33" s="257">
        <v>14.4</v>
      </c>
      <c r="K33" s="257">
        <v>14.7</v>
      </c>
      <c r="L33" s="257">
        <v>15.3</v>
      </c>
      <c r="M33" s="888">
        <v>16.399999999999999</v>
      </c>
      <c r="N33" s="888">
        <v>16.600000000000001</v>
      </c>
      <c r="O33" s="199"/>
      <c r="P33" s="190"/>
    </row>
    <row r="34" spans="1:17" ht="15" customHeight="1" thickBot="1">
      <c r="A34" s="190"/>
      <c r="B34" s="349"/>
      <c r="C34" s="249"/>
      <c r="D34" s="200"/>
      <c r="E34" s="198"/>
      <c r="F34" s="198"/>
      <c r="G34" s="1546"/>
      <c r="H34" s="1546"/>
      <c r="I34" s="1546"/>
      <c r="J34" s="1546"/>
      <c r="K34" s="1546"/>
      <c r="L34" s="1546"/>
      <c r="M34" s="1547"/>
      <c r="N34" s="1547"/>
      <c r="O34" s="199"/>
      <c r="P34" s="190"/>
    </row>
    <row r="35" spans="1:17" ht="30.75" customHeight="1" thickBot="1">
      <c r="A35" s="190"/>
      <c r="B35" s="349"/>
      <c r="C35" s="1537" t="s">
        <v>365</v>
      </c>
      <c r="D35" s="1538"/>
      <c r="E35" s="1538"/>
      <c r="F35" s="1538"/>
      <c r="G35" s="1538"/>
      <c r="H35" s="1538"/>
      <c r="I35" s="1538"/>
      <c r="J35" s="1538"/>
      <c r="K35" s="1538"/>
      <c r="L35" s="1538"/>
      <c r="M35" s="1538"/>
      <c r="N35" s="1539"/>
      <c r="O35" s="273"/>
      <c r="P35" s="190"/>
      <c r="Q35" s="205"/>
    </row>
    <row r="36" spans="1:17" ht="4.5" customHeight="1">
      <c r="A36" s="190"/>
      <c r="B36" s="349"/>
      <c r="C36" s="1540" t="s">
        <v>337</v>
      </c>
      <c r="D36" s="1540"/>
      <c r="E36" s="277"/>
      <c r="F36" s="276"/>
      <c r="G36" s="203"/>
      <c r="H36" s="206"/>
      <c r="I36" s="206"/>
      <c r="J36" s="206"/>
      <c r="K36" s="206"/>
      <c r="L36" s="206"/>
      <c r="M36" s="206"/>
      <c r="N36" s="206"/>
      <c r="O36" s="273"/>
      <c r="P36" s="190"/>
      <c r="Q36" s="205"/>
    </row>
    <row r="37" spans="1:17" ht="36" customHeight="1">
      <c r="A37" s="190"/>
      <c r="B37" s="349"/>
      <c r="C37" s="1541"/>
      <c r="D37" s="1541"/>
      <c r="E37" s="281"/>
      <c r="F37" s="281"/>
      <c r="G37" s="281"/>
      <c r="H37" s="281"/>
      <c r="I37" s="1542" t="s">
        <v>336</v>
      </c>
      <c r="J37" s="1542"/>
      <c r="K37" s="1542" t="s">
        <v>335</v>
      </c>
      <c r="L37" s="1542"/>
      <c r="M37" s="1542" t="s">
        <v>334</v>
      </c>
      <c r="N37" s="1542"/>
      <c r="O37" s="273"/>
      <c r="P37" s="190"/>
      <c r="Q37" s="282"/>
    </row>
    <row r="38" spans="1:17" s="196" customFormat="1" ht="25.5" customHeight="1">
      <c r="A38" s="194"/>
      <c r="B38" s="350"/>
      <c r="C38" s="281"/>
      <c r="D38" s="281"/>
      <c r="E38" s="281"/>
      <c r="F38" s="281"/>
      <c r="G38" s="281"/>
      <c r="H38" s="281"/>
      <c r="I38" s="280" t="s">
        <v>357</v>
      </c>
      <c r="J38" s="280" t="s">
        <v>433</v>
      </c>
      <c r="K38" s="280" t="s">
        <v>357</v>
      </c>
      <c r="L38" s="280" t="s">
        <v>433</v>
      </c>
      <c r="M38" s="280" t="s">
        <v>357</v>
      </c>
      <c r="N38" s="280" t="s">
        <v>433</v>
      </c>
      <c r="O38" s="279"/>
      <c r="P38" s="194"/>
      <c r="Q38" s="278"/>
    </row>
    <row r="39" spans="1:17" ht="15" customHeight="1">
      <c r="A39" s="190"/>
      <c r="B39" s="349"/>
      <c r="C39" s="322" t="s">
        <v>70</v>
      </c>
      <c r="D39" s="355"/>
      <c r="E39" s="356"/>
      <c r="F39" s="357"/>
      <c r="G39" s="358"/>
      <c r="H39" s="359"/>
      <c r="I39" s="360">
        <v>950.38</v>
      </c>
      <c r="J39" s="360">
        <v>962.38</v>
      </c>
      <c r="K39" s="360">
        <v>1114.97</v>
      </c>
      <c r="L39" s="891">
        <v>1123.5</v>
      </c>
      <c r="M39" s="360">
        <v>12.7</v>
      </c>
      <c r="N39" s="891">
        <v>12.9</v>
      </c>
      <c r="O39" s="273"/>
      <c r="P39" s="190"/>
      <c r="Q39" s="205"/>
    </row>
    <row r="40" spans="1:17" ht="13.5" customHeight="1">
      <c r="A40" s="190"/>
      <c r="B40" s="349"/>
      <c r="C40" s="138" t="s">
        <v>333</v>
      </c>
      <c r="D40" s="297"/>
      <c r="E40" s="297"/>
      <c r="F40" s="297"/>
      <c r="G40" s="297"/>
      <c r="H40" s="297"/>
      <c r="I40" s="257">
        <v>862.3</v>
      </c>
      <c r="J40" s="257">
        <v>886.39</v>
      </c>
      <c r="K40" s="257">
        <v>1083.68</v>
      </c>
      <c r="L40" s="888">
        <v>1115.17</v>
      </c>
      <c r="M40" s="257">
        <v>7.1</v>
      </c>
      <c r="N40" s="888">
        <v>8.4</v>
      </c>
      <c r="O40" s="273"/>
      <c r="P40" s="190"/>
      <c r="Q40" s="205"/>
    </row>
    <row r="41" spans="1:17" ht="13.5" customHeight="1">
      <c r="A41" s="190"/>
      <c r="B41" s="349"/>
      <c r="C41" s="138" t="s">
        <v>332</v>
      </c>
      <c r="D41" s="297"/>
      <c r="E41" s="297"/>
      <c r="F41" s="297"/>
      <c r="G41" s="297"/>
      <c r="H41" s="297"/>
      <c r="I41" s="257">
        <v>870.34</v>
      </c>
      <c r="J41" s="257">
        <v>877.07</v>
      </c>
      <c r="K41" s="257">
        <v>1006.69</v>
      </c>
      <c r="L41" s="888">
        <v>1010.96</v>
      </c>
      <c r="M41" s="257">
        <v>15.1</v>
      </c>
      <c r="N41" s="888">
        <v>15.1</v>
      </c>
      <c r="O41" s="273"/>
      <c r="P41" s="190"/>
      <c r="Q41" s="205"/>
    </row>
    <row r="42" spans="1:17" ht="13.5" customHeight="1">
      <c r="A42" s="190"/>
      <c r="B42" s="349"/>
      <c r="C42" s="138" t="s">
        <v>331</v>
      </c>
      <c r="D42" s="274"/>
      <c r="E42" s="274"/>
      <c r="F42" s="274"/>
      <c r="G42" s="274"/>
      <c r="H42" s="274"/>
      <c r="I42" s="204">
        <v>1865.87</v>
      </c>
      <c r="J42" s="204">
        <v>1861.47</v>
      </c>
      <c r="K42" s="204">
        <v>2713.22</v>
      </c>
      <c r="L42" s="882">
        <v>2639.4</v>
      </c>
      <c r="M42" s="204">
        <v>0</v>
      </c>
      <c r="N42" s="882">
        <v>0.2</v>
      </c>
      <c r="O42" s="273"/>
      <c r="P42" s="190"/>
      <c r="Q42" s="205"/>
    </row>
    <row r="43" spans="1:17" ht="13.5" customHeight="1">
      <c r="A43" s="190"/>
      <c r="B43" s="349"/>
      <c r="C43" s="138" t="s">
        <v>330</v>
      </c>
      <c r="D43" s="274"/>
      <c r="E43" s="274"/>
      <c r="F43" s="274"/>
      <c r="G43" s="274"/>
      <c r="H43" s="274"/>
      <c r="I43" s="257">
        <v>985.97</v>
      </c>
      <c r="J43" s="257">
        <v>983.87</v>
      </c>
      <c r="K43" s="257">
        <v>1194.02</v>
      </c>
      <c r="L43" s="888">
        <v>1194.24</v>
      </c>
      <c r="M43" s="257">
        <v>8</v>
      </c>
      <c r="N43" s="888">
        <v>10.3</v>
      </c>
      <c r="O43" s="273"/>
      <c r="P43" s="190"/>
      <c r="Q43" s="205"/>
    </row>
    <row r="44" spans="1:17" ht="13.5" customHeight="1">
      <c r="A44" s="190"/>
      <c r="B44" s="349"/>
      <c r="C44" s="138" t="s">
        <v>329</v>
      </c>
      <c r="D44" s="274"/>
      <c r="E44" s="274"/>
      <c r="F44" s="274"/>
      <c r="G44" s="274"/>
      <c r="H44" s="274"/>
      <c r="I44" s="204">
        <v>842.98</v>
      </c>
      <c r="J44" s="204">
        <v>871.37</v>
      </c>
      <c r="K44" s="204">
        <v>956.8</v>
      </c>
      <c r="L44" s="882">
        <v>991.84</v>
      </c>
      <c r="M44" s="204">
        <v>12.5</v>
      </c>
      <c r="N44" s="882">
        <v>12.4</v>
      </c>
      <c r="O44" s="273"/>
      <c r="P44" s="190"/>
      <c r="Q44" s="205"/>
    </row>
    <row r="45" spans="1:17" ht="13.5" customHeight="1">
      <c r="A45" s="190"/>
      <c r="B45" s="349"/>
      <c r="C45" s="138" t="s">
        <v>434</v>
      </c>
      <c r="D45" s="274"/>
      <c r="E45" s="274"/>
      <c r="F45" s="274"/>
      <c r="G45" s="274"/>
      <c r="H45" s="274"/>
      <c r="I45" s="257">
        <v>932.09</v>
      </c>
      <c r="J45" s="257">
        <v>939.34</v>
      </c>
      <c r="K45" s="257">
        <v>1067.5999999999999</v>
      </c>
      <c r="L45" s="888">
        <v>1076.4000000000001</v>
      </c>
      <c r="M45" s="257">
        <v>13.1</v>
      </c>
      <c r="N45" s="888">
        <v>14.5</v>
      </c>
      <c r="O45" s="273"/>
      <c r="P45" s="190"/>
      <c r="Q45" s="205"/>
    </row>
    <row r="46" spans="1:17" ht="13.5" customHeight="1">
      <c r="A46" s="190"/>
      <c r="B46" s="349"/>
      <c r="C46" s="138" t="s">
        <v>328</v>
      </c>
      <c r="D46" s="138"/>
      <c r="E46" s="138"/>
      <c r="F46" s="138"/>
      <c r="G46" s="138"/>
      <c r="H46" s="138"/>
      <c r="I46" s="204">
        <v>1121</v>
      </c>
      <c r="J46" s="882" t="s">
        <v>296</v>
      </c>
      <c r="K46" s="882" t="s">
        <v>296</v>
      </c>
      <c r="L46" s="882" t="s">
        <v>296</v>
      </c>
      <c r="M46" s="204">
        <v>4.4000000000000004</v>
      </c>
      <c r="N46" s="882">
        <v>3.4</v>
      </c>
      <c r="O46" s="273"/>
      <c r="P46" s="190"/>
      <c r="Q46" s="205"/>
    </row>
    <row r="47" spans="1:17" ht="13.5" customHeight="1">
      <c r="A47" s="190"/>
      <c r="B47" s="349"/>
      <c r="C47" s="138" t="s">
        <v>327</v>
      </c>
      <c r="D47" s="274"/>
      <c r="E47" s="274"/>
      <c r="F47" s="274"/>
      <c r="G47" s="274"/>
      <c r="H47" s="274"/>
      <c r="I47" s="257">
        <v>718.48</v>
      </c>
      <c r="J47" s="257">
        <v>714.47</v>
      </c>
      <c r="K47" s="257">
        <v>779.39</v>
      </c>
      <c r="L47" s="888">
        <v>771.7</v>
      </c>
      <c r="M47" s="257">
        <v>20</v>
      </c>
      <c r="N47" s="888">
        <v>20.7</v>
      </c>
      <c r="O47" s="273"/>
      <c r="P47" s="190"/>
      <c r="Q47" s="205"/>
    </row>
    <row r="48" spans="1:17" ht="13.5" customHeight="1">
      <c r="A48" s="190"/>
      <c r="B48" s="349"/>
      <c r="C48" s="138" t="s">
        <v>326</v>
      </c>
      <c r="D48" s="274"/>
      <c r="E48" s="274"/>
      <c r="F48" s="274"/>
      <c r="G48" s="274"/>
      <c r="H48" s="274"/>
      <c r="I48" s="204">
        <v>1641.19</v>
      </c>
      <c r="J48" s="204">
        <v>1649.24</v>
      </c>
      <c r="K48" s="204">
        <v>1935.13</v>
      </c>
      <c r="L48" s="882">
        <v>1953.99</v>
      </c>
      <c r="M48" s="204">
        <v>2.5</v>
      </c>
      <c r="N48" s="882">
        <v>2.5</v>
      </c>
      <c r="O48" s="273"/>
      <c r="P48" s="190"/>
      <c r="Q48" s="205"/>
    </row>
    <row r="49" spans="1:19" ht="13.5" customHeight="1">
      <c r="A49" s="190"/>
      <c r="B49" s="349"/>
      <c r="C49" s="138" t="s">
        <v>325</v>
      </c>
      <c r="D49" s="274"/>
      <c r="E49" s="274"/>
      <c r="F49" s="274"/>
      <c r="G49" s="274"/>
      <c r="H49" s="274"/>
      <c r="I49" s="257">
        <v>1628.69</v>
      </c>
      <c r="J49" s="257">
        <v>1652.38</v>
      </c>
      <c r="K49" s="257">
        <v>2332</v>
      </c>
      <c r="L49" s="888">
        <v>2267.85</v>
      </c>
      <c r="M49" s="257">
        <v>0.4</v>
      </c>
      <c r="N49" s="888">
        <v>0.9</v>
      </c>
      <c r="O49" s="273"/>
      <c r="P49" s="190"/>
      <c r="Q49" s="205"/>
      <c r="S49" s="275"/>
    </row>
    <row r="50" spans="1:19" ht="13.5" customHeight="1">
      <c r="A50" s="190"/>
      <c r="B50" s="349"/>
      <c r="C50" s="138" t="s">
        <v>324</v>
      </c>
      <c r="D50" s="274"/>
      <c r="E50" s="274"/>
      <c r="F50" s="274"/>
      <c r="G50" s="274"/>
      <c r="H50" s="274"/>
      <c r="I50" s="204">
        <v>1014.7</v>
      </c>
      <c r="J50" s="204">
        <v>1024.46</v>
      </c>
      <c r="K50" s="204">
        <v>1108.06</v>
      </c>
      <c r="L50" s="882">
        <v>1114.22</v>
      </c>
      <c r="M50" s="204">
        <v>15.7</v>
      </c>
      <c r="N50" s="882">
        <v>16.100000000000001</v>
      </c>
      <c r="O50" s="273"/>
      <c r="P50" s="190"/>
      <c r="Q50" s="205"/>
    </row>
    <row r="51" spans="1:19" ht="13.5" customHeight="1">
      <c r="A51" s="190"/>
      <c r="B51" s="349"/>
      <c r="C51" s="138" t="s">
        <v>323</v>
      </c>
      <c r="D51" s="274"/>
      <c r="E51" s="274"/>
      <c r="F51" s="274"/>
      <c r="G51" s="274"/>
      <c r="H51" s="274"/>
      <c r="I51" s="257">
        <v>1375.07</v>
      </c>
      <c r="J51" s="257">
        <v>1384.86</v>
      </c>
      <c r="K51" s="257">
        <v>1520</v>
      </c>
      <c r="L51" s="888">
        <v>1532.06</v>
      </c>
      <c r="M51" s="257">
        <v>6.7</v>
      </c>
      <c r="N51" s="888">
        <v>6.8</v>
      </c>
      <c r="O51" s="273"/>
      <c r="P51" s="190"/>
      <c r="Q51" s="205"/>
    </row>
    <row r="52" spans="1:19" ht="13.5" customHeight="1">
      <c r="A52" s="190"/>
      <c r="B52" s="349"/>
      <c r="C52" s="138" t="s">
        <v>322</v>
      </c>
      <c r="D52" s="274"/>
      <c r="E52" s="274"/>
      <c r="F52" s="274"/>
      <c r="G52" s="274"/>
      <c r="H52" s="274"/>
      <c r="I52" s="204">
        <v>746.78</v>
      </c>
      <c r="J52" s="204">
        <v>773.87</v>
      </c>
      <c r="K52" s="204">
        <v>879.2</v>
      </c>
      <c r="L52" s="882">
        <v>897.34</v>
      </c>
      <c r="M52" s="204">
        <v>14.2</v>
      </c>
      <c r="N52" s="882">
        <v>14.1</v>
      </c>
      <c r="O52" s="273"/>
      <c r="P52" s="190"/>
      <c r="Q52" s="205"/>
    </row>
    <row r="53" spans="1:19" ht="13.5" customHeight="1">
      <c r="A53" s="190"/>
      <c r="B53" s="349"/>
      <c r="C53" s="138" t="s">
        <v>321</v>
      </c>
      <c r="D53" s="274"/>
      <c r="E53" s="274"/>
      <c r="F53" s="274"/>
      <c r="G53" s="274"/>
      <c r="H53" s="274"/>
      <c r="I53" s="204">
        <v>1194.02</v>
      </c>
      <c r="J53" s="204">
        <v>1207.17</v>
      </c>
      <c r="K53" s="204">
        <v>1283.06</v>
      </c>
      <c r="L53" s="882">
        <v>1296.5999999999999</v>
      </c>
      <c r="M53" s="204">
        <v>5.2</v>
      </c>
      <c r="N53" s="882">
        <v>6.6</v>
      </c>
      <c r="O53" s="273"/>
      <c r="P53" s="190"/>
      <c r="Q53" s="205"/>
    </row>
    <row r="54" spans="1:19" ht="13.5" customHeight="1">
      <c r="A54" s="190"/>
      <c r="B54" s="349"/>
      <c r="C54" s="138" t="s">
        <v>320</v>
      </c>
      <c r="D54" s="274"/>
      <c r="E54" s="274"/>
      <c r="F54" s="274"/>
      <c r="G54" s="274"/>
      <c r="H54" s="274"/>
      <c r="I54" s="204">
        <v>769.62</v>
      </c>
      <c r="J54" s="204">
        <v>778.87</v>
      </c>
      <c r="K54" s="204">
        <v>862.07</v>
      </c>
      <c r="L54" s="882">
        <v>872.59</v>
      </c>
      <c r="M54" s="204">
        <v>13.1</v>
      </c>
      <c r="N54" s="882">
        <v>13.9</v>
      </c>
      <c r="O54" s="273"/>
      <c r="P54" s="190"/>
      <c r="Q54" s="205"/>
      <c r="S54" s="275"/>
    </row>
    <row r="55" spans="1:19" ht="13.5" customHeight="1">
      <c r="A55" s="190"/>
      <c r="B55" s="349"/>
      <c r="C55" s="138" t="s">
        <v>319</v>
      </c>
      <c r="D55" s="274"/>
      <c r="E55" s="274"/>
      <c r="F55" s="274"/>
      <c r="G55" s="274"/>
      <c r="H55" s="274"/>
      <c r="I55" s="204">
        <v>1604.96</v>
      </c>
      <c r="J55" s="204">
        <v>1623.07</v>
      </c>
      <c r="K55" s="204">
        <v>1791.59</v>
      </c>
      <c r="L55" s="882">
        <v>1815.13</v>
      </c>
      <c r="M55" s="204">
        <v>8</v>
      </c>
      <c r="N55" s="882">
        <v>10</v>
      </c>
      <c r="O55" s="273"/>
      <c r="P55" s="190"/>
      <c r="Q55" s="205"/>
    </row>
    <row r="56" spans="1:19" ht="13.5" customHeight="1">
      <c r="A56" s="190"/>
      <c r="B56" s="349"/>
      <c r="C56" s="138" t="s">
        <v>124</v>
      </c>
      <c r="D56" s="274"/>
      <c r="E56" s="274"/>
      <c r="F56" s="274"/>
      <c r="G56" s="274"/>
      <c r="H56" s="274"/>
      <c r="I56" s="204">
        <v>891.07</v>
      </c>
      <c r="J56" s="204">
        <v>946.21</v>
      </c>
      <c r="K56" s="204">
        <v>990.86</v>
      </c>
      <c r="L56" s="882">
        <v>1062.04</v>
      </c>
      <c r="M56" s="204">
        <v>21.3</v>
      </c>
      <c r="N56" s="882">
        <v>19.100000000000001</v>
      </c>
      <c r="O56" s="273"/>
      <c r="P56" s="190"/>
      <c r="Q56" s="205"/>
    </row>
    <row r="57" spans="1:19" ht="6.75" customHeight="1">
      <c r="A57" s="190"/>
      <c r="B57" s="349"/>
      <c r="C57" s="138"/>
      <c r="D57" s="274"/>
      <c r="E57" s="274"/>
      <c r="F57" s="274"/>
      <c r="G57" s="274"/>
      <c r="H57" s="274"/>
      <c r="I57" s="204"/>
      <c r="J57" s="204"/>
      <c r="K57" s="204"/>
      <c r="L57" s="204"/>
      <c r="M57" s="204"/>
      <c r="N57" s="204"/>
      <c r="O57" s="273"/>
      <c r="P57" s="190"/>
      <c r="Q57" s="205"/>
    </row>
    <row r="58" spans="1:19" ht="14.25" customHeight="1">
      <c r="A58" s="190"/>
      <c r="B58" s="349"/>
      <c r="C58" s="272" t="s">
        <v>465</v>
      </c>
      <c r="D58" s="192"/>
      <c r="E58" s="193"/>
      <c r="F58" s="270"/>
      <c r="G58" s="270"/>
      <c r="H58" s="354" t="s">
        <v>450</v>
      </c>
      <c r="I58" s="190"/>
      <c r="J58" s="198"/>
      <c r="K58" s="208"/>
      <c r="L58" s="270"/>
      <c r="M58" s="270"/>
      <c r="N58" s="270"/>
      <c r="O58" s="199"/>
      <c r="P58" s="190"/>
      <c r="S58" s="271"/>
    </row>
    <row r="59" spans="1:19" ht="10.5" customHeight="1">
      <c r="A59" s="190"/>
      <c r="B59" s="349"/>
      <c r="C59" s="271" t="s">
        <v>442</v>
      </c>
      <c r="D59" s="192"/>
      <c r="E59" s="193"/>
      <c r="F59" s="270"/>
      <c r="G59" s="270"/>
      <c r="H59" s="207"/>
      <c r="I59" s="190"/>
      <c r="J59" s="198"/>
      <c r="K59" s="208"/>
      <c r="L59" s="270"/>
      <c r="M59" s="270"/>
      <c r="N59" s="270"/>
      <c r="O59" s="199"/>
      <c r="P59" s="190"/>
    </row>
    <row r="60" spans="1:19" ht="19.5" customHeight="1">
      <c r="A60" s="190"/>
      <c r="B60" s="349"/>
      <c r="C60" s="1543" t="s">
        <v>443</v>
      </c>
      <c r="D60" s="1543"/>
      <c r="E60" s="1543"/>
      <c r="F60" s="1543"/>
      <c r="G60" s="1543"/>
      <c r="H60" s="1543"/>
      <c r="I60" s="1543"/>
      <c r="J60" s="1543"/>
      <c r="K60" s="1543"/>
      <c r="L60" s="1543"/>
      <c r="M60" s="1543"/>
      <c r="N60" s="1543"/>
      <c r="O60" s="199"/>
      <c r="P60" s="190"/>
    </row>
    <row r="61" spans="1:19" ht="2.25" customHeight="1">
      <c r="A61" s="190"/>
      <c r="B61" s="349"/>
      <c r="C61" s="294"/>
      <c r="D61" s="294"/>
      <c r="E61" s="294"/>
      <c r="F61" s="294"/>
      <c r="G61" s="294"/>
      <c r="H61" s="294"/>
      <c r="I61" s="294"/>
      <c r="J61" s="294"/>
      <c r="K61" s="294"/>
      <c r="L61" s="294"/>
      <c r="M61" s="294"/>
      <c r="N61" s="294"/>
      <c r="O61" s="199"/>
      <c r="P61" s="190"/>
    </row>
    <row r="62" spans="1:19">
      <c r="A62" s="190"/>
      <c r="B62" s="353">
        <v>14</v>
      </c>
      <c r="C62" s="1533" t="s">
        <v>502</v>
      </c>
      <c r="D62" s="1533"/>
      <c r="E62" s="192"/>
      <c r="F62" s="192"/>
      <c r="G62" s="192"/>
      <c r="H62" s="192"/>
      <c r="I62" s="192"/>
      <c r="J62" s="192"/>
      <c r="K62" s="192"/>
      <c r="L62" s="192"/>
      <c r="M62" s="192"/>
      <c r="N62" s="192"/>
      <c r="P62" s="190"/>
    </row>
    <row r="65" spans="6:15">
      <c r="F65" s="205"/>
    </row>
    <row r="70" spans="6:15" ht="4.5" customHeight="1"/>
    <row r="73" spans="6:15" ht="8.25" customHeight="1"/>
    <row r="75" spans="6:15" ht="9" customHeight="1">
      <c r="O75" s="209"/>
    </row>
    <row r="76" spans="6:15" ht="8.25" customHeight="1">
      <c r="N76" s="1381"/>
      <c r="O76" s="1381"/>
    </row>
    <row r="77" spans="6:15" ht="9.75" customHeight="1"/>
  </sheetData>
  <mergeCells count="27">
    <mergeCell ref="M34:N34"/>
    <mergeCell ref="L1:O1"/>
    <mergeCell ref="C5:D6"/>
    <mergeCell ref="C8:F10"/>
    <mergeCell ref="H8:H10"/>
    <mergeCell ref="I8:I10"/>
    <mergeCell ref="J8:J10"/>
    <mergeCell ref="K8:K10"/>
    <mergeCell ref="L8:L10"/>
    <mergeCell ref="M8:M10"/>
    <mergeCell ref="N8:N10"/>
    <mergeCell ref="C62:D62"/>
    <mergeCell ref="N76:O76"/>
    <mergeCell ref="M16:N16"/>
    <mergeCell ref="K16:L16"/>
    <mergeCell ref="I16:J16"/>
    <mergeCell ref="C35:N35"/>
    <mergeCell ref="C36:D37"/>
    <mergeCell ref="I37:J37"/>
    <mergeCell ref="K37:L37"/>
    <mergeCell ref="M37:N37"/>
    <mergeCell ref="C60:N60"/>
    <mergeCell ref="C15:D16"/>
    <mergeCell ref="C31:F31"/>
    <mergeCell ref="G34:H34"/>
    <mergeCell ref="I34:J34"/>
    <mergeCell ref="K34:L34"/>
  </mergeCells>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sheetPr>
    <tabColor theme="7"/>
  </sheetPr>
  <dimension ref="A1:IG88"/>
  <sheetViews>
    <sheetView workbookViewId="0"/>
  </sheetViews>
  <sheetFormatPr defaultRowHeight="12.75"/>
  <cols>
    <col min="1" max="1" width="1" style="127" customWidth="1"/>
    <col min="2" max="2" width="2.5703125" style="127" customWidth="1"/>
    <col min="3" max="3" width="2.28515625" style="127" customWidth="1"/>
    <col min="4" max="4" width="38.5703125" style="127" customWidth="1"/>
    <col min="5" max="9" width="10.85546875" style="127" customWidth="1"/>
    <col min="10" max="10" width="2.5703125" style="127" customWidth="1"/>
    <col min="11" max="11" width="1" style="127" customWidth="1"/>
    <col min="12" max="16384" width="9.140625" style="127"/>
  </cols>
  <sheetData>
    <row r="1" spans="1:13" ht="13.5" customHeight="1">
      <c r="A1" s="4"/>
      <c r="B1" s="1562" t="s">
        <v>397</v>
      </c>
      <c r="C1" s="1562"/>
      <c r="D1" s="1562"/>
      <c r="E1" s="321"/>
      <c r="F1" s="321"/>
      <c r="G1" s="321"/>
      <c r="H1" s="321"/>
      <c r="I1" s="321"/>
      <c r="J1" s="374"/>
      <c r="K1" s="4"/>
    </row>
    <row r="2" spans="1:13" ht="6" customHeight="1">
      <c r="A2" s="4"/>
      <c r="B2" s="1483"/>
      <c r="C2" s="1483"/>
      <c r="D2" s="1483"/>
      <c r="E2" s="8"/>
      <c r="F2" s="8"/>
      <c r="G2" s="8"/>
      <c r="H2" s="8"/>
      <c r="I2" s="8"/>
      <c r="J2" s="805"/>
      <c r="K2" s="4"/>
    </row>
    <row r="3" spans="1:13" ht="13.5" customHeight="1" thickBot="1">
      <c r="A3" s="4"/>
      <c r="B3" s="8"/>
      <c r="C3" s="8"/>
      <c r="D3" s="8"/>
      <c r="E3" s="1170"/>
      <c r="F3" s="1170"/>
      <c r="G3" s="1170"/>
      <c r="H3" s="1170"/>
      <c r="I3" s="1170" t="s">
        <v>72</v>
      </c>
      <c r="J3" s="318"/>
      <c r="K3" s="4"/>
    </row>
    <row r="4" spans="1:13" s="12" customFormat="1" ht="13.5" customHeight="1" thickBot="1">
      <c r="A4" s="11"/>
      <c r="B4" s="19"/>
      <c r="C4" s="1557" t="s">
        <v>463</v>
      </c>
      <c r="D4" s="1558"/>
      <c r="E4" s="1558"/>
      <c r="F4" s="1558"/>
      <c r="G4" s="1558"/>
      <c r="H4" s="1558"/>
      <c r="I4" s="1559"/>
      <c r="J4" s="318"/>
      <c r="K4" s="11"/>
    </row>
    <row r="5" spans="1:13" ht="4.5" customHeight="1">
      <c r="A5" s="4"/>
      <c r="B5" s="8"/>
      <c r="C5" s="1418" t="s">
        <v>89</v>
      </c>
      <c r="D5" s="1419"/>
      <c r="E5" s="1172"/>
      <c r="F5" s="1172"/>
      <c r="G5" s="1172"/>
      <c r="H5" s="1172"/>
      <c r="I5" s="1172"/>
      <c r="J5" s="318"/>
      <c r="K5" s="4"/>
    </row>
    <row r="6" spans="1:13" ht="15.75" customHeight="1">
      <c r="A6" s="4"/>
      <c r="B6" s="8"/>
      <c r="C6" s="1418"/>
      <c r="D6" s="1419"/>
      <c r="E6" s="1560" t="s">
        <v>462</v>
      </c>
      <c r="F6" s="1560"/>
      <c r="G6" s="1560"/>
      <c r="H6" s="1560"/>
      <c r="I6" s="1173"/>
      <c r="J6" s="318"/>
      <c r="K6" s="4"/>
    </row>
    <row r="7" spans="1:13" ht="13.5" customHeight="1">
      <c r="A7" s="4"/>
      <c r="B7" s="8"/>
      <c r="C7" s="1419"/>
      <c r="D7" s="1419"/>
      <c r="E7" s="1556">
        <v>2012</v>
      </c>
      <c r="F7" s="1556"/>
      <c r="G7" s="1556"/>
      <c r="H7" s="1555">
        <v>2013</v>
      </c>
      <c r="I7" s="1556"/>
      <c r="J7" s="318"/>
      <c r="K7" s="4"/>
    </row>
    <row r="8" spans="1:13" ht="13.5" customHeight="1">
      <c r="A8" s="4"/>
      <c r="B8" s="8"/>
      <c r="C8" s="845"/>
      <c r="D8" s="845"/>
      <c r="E8" s="1171" t="s">
        <v>106</v>
      </c>
      <c r="F8" s="1171" t="s">
        <v>103</v>
      </c>
      <c r="G8" s="1171" t="s">
        <v>100</v>
      </c>
      <c r="H8" s="1161" t="s">
        <v>97</v>
      </c>
      <c r="I8" s="1171" t="s">
        <v>106</v>
      </c>
      <c r="J8" s="318"/>
      <c r="K8" s="4"/>
    </row>
    <row r="9" spans="1:13" s="849" customFormat="1" ht="23.25" customHeight="1">
      <c r="A9" s="846"/>
      <c r="B9" s="847"/>
      <c r="C9" s="1553" t="s">
        <v>70</v>
      </c>
      <c r="D9" s="1553"/>
      <c r="E9" s="848">
        <v>5.24</v>
      </c>
      <c r="F9" s="848">
        <v>5.23</v>
      </c>
      <c r="G9" s="848">
        <v>5.27</v>
      </c>
      <c r="H9" s="848">
        <v>5.28</v>
      </c>
      <c r="I9" s="1155">
        <v>5.32</v>
      </c>
      <c r="J9" s="978"/>
      <c r="K9" s="846"/>
      <c r="M9" s="851"/>
    </row>
    <row r="10" spans="1:13" ht="18.75" customHeight="1">
      <c r="A10" s="4"/>
      <c r="B10" s="8"/>
      <c r="C10" s="297" t="s">
        <v>412</v>
      </c>
      <c r="D10" s="18"/>
      <c r="E10" s="257">
        <v>12.2</v>
      </c>
      <c r="F10" s="257">
        <v>12.01</v>
      </c>
      <c r="G10" s="257">
        <v>12.14</v>
      </c>
      <c r="H10" s="257">
        <v>12.27</v>
      </c>
      <c r="I10" s="1156">
        <v>12.38</v>
      </c>
      <c r="J10" s="978"/>
      <c r="K10" s="4"/>
    </row>
    <row r="11" spans="1:13" ht="18.75" customHeight="1">
      <c r="A11" s="4"/>
      <c r="B11" s="8"/>
      <c r="C11" s="297" t="s">
        <v>307</v>
      </c>
      <c r="D11" s="32"/>
      <c r="E11" s="257">
        <v>7.29</v>
      </c>
      <c r="F11" s="257">
        <v>7.22</v>
      </c>
      <c r="G11" s="257">
        <v>7.18</v>
      </c>
      <c r="H11" s="257">
        <v>7.17</v>
      </c>
      <c r="I11" s="1156">
        <v>7.25</v>
      </c>
      <c r="J11" s="978"/>
      <c r="K11" s="4"/>
    </row>
    <row r="12" spans="1:13" ht="18.75" customHeight="1">
      <c r="A12" s="4"/>
      <c r="B12" s="8"/>
      <c r="C12" s="297" t="s">
        <v>308</v>
      </c>
      <c r="D12" s="32"/>
      <c r="E12" s="257">
        <v>4.2</v>
      </c>
      <c r="F12" s="257">
        <v>4.21</v>
      </c>
      <c r="G12" s="257">
        <v>4.2</v>
      </c>
      <c r="H12" s="257">
        <v>4.22</v>
      </c>
      <c r="I12" s="1156">
        <v>4.2</v>
      </c>
      <c r="J12" s="978"/>
      <c r="K12" s="4"/>
    </row>
    <row r="13" spans="1:13" ht="18.75" customHeight="1">
      <c r="A13" s="4"/>
      <c r="B13" s="8"/>
      <c r="C13" s="297" t="s">
        <v>88</v>
      </c>
      <c r="D13" s="18"/>
      <c r="E13" s="257">
        <v>4.0999999999999996</v>
      </c>
      <c r="F13" s="257">
        <v>4.0999999999999996</v>
      </c>
      <c r="G13" s="257">
        <v>4.0999999999999996</v>
      </c>
      <c r="H13" s="257">
        <v>4.09</v>
      </c>
      <c r="I13" s="1156">
        <v>4.1900000000000004</v>
      </c>
      <c r="J13" s="808"/>
      <c r="K13" s="4"/>
    </row>
    <row r="14" spans="1:13" ht="18.75" customHeight="1">
      <c r="A14" s="4"/>
      <c r="B14" s="8"/>
      <c r="C14" s="297" t="s">
        <v>309</v>
      </c>
      <c r="D14" s="32"/>
      <c r="E14" s="257">
        <v>4.3</v>
      </c>
      <c r="F14" s="257">
        <v>4.37</v>
      </c>
      <c r="G14" s="257">
        <v>4.4000000000000004</v>
      </c>
      <c r="H14" s="257">
        <v>4.3</v>
      </c>
      <c r="I14" s="1156">
        <v>4.43</v>
      </c>
      <c r="J14" s="808"/>
      <c r="K14" s="4"/>
    </row>
    <row r="15" spans="1:13" ht="18.75" customHeight="1">
      <c r="A15" s="4"/>
      <c r="B15" s="8"/>
      <c r="C15" s="297" t="s">
        <v>87</v>
      </c>
      <c r="D15" s="32"/>
      <c r="E15" s="257">
        <v>4.4000000000000004</v>
      </c>
      <c r="F15" s="257">
        <v>4.41</v>
      </c>
      <c r="G15" s="257">
        <v>4.4000000000000004</v>
      </c>
      <c r="H15" s="257">
        <v>4.38</v>
      </c>
      <c r="I15" s="1156">
        <v>4.1500000000000004</v>
      </c>
      <c r="J15" s="808"/>
      <c r="K15" s="4"/>
    </row>
    <row r="16" spans="1:13" ht="18.75" customHeight="1">
      <c r="A16" s="4"/>
      <c r="B16" s="8"/>
      <c r="C16" s="297" t="s">
        <v>310</v>
      </c>
      <c r="D16" s="32"/>
      <c r="E16" s="257">
        <v>4.3</v>
      </c>
      <c r="F16" s="257">
        <v>4.28</v>
      </c>
      <c r="G16" s="257">
        <v>4.4000000000000004</v>
      </c>
      <c r="H16" s="257">
        <v>4.37</v>
      </c>
      <c r="I16" s="1156">
        <v>4.21</v>
      </c>
      <c r="J16" s="808"/>
      <c r="K16" s="4"/>
    </row>
    <row r="17" spans="1:13" ht="18.75" customHeight="1">
      <c r="A17" s="4"/>
      <c r="B17" s="8"/>
      <c r="C17" s="297" t="s">
        <v>86</v>
      </c>
      <c r="D17" s="32"/>
      <c r="E17" s="257">
        <v>4.4000000000000004</v>
      </c>
      <c r="F17" s="257">
        <v>4.3</v>
      </c>
      <c r="G17" s="257">
        <v>4.26</v>
      </c>
      <c r="H17" s="257">
        <v>4.3</v>
      </c>
      <c r="I17" s="1156">
        <v>4.22</v>
      </c>
      <c r="J17" s="808"/>
      <c r="K17" s="4"/>
    </row>
    <row r="18" spans="1:13" ht="18.75" customHeight="1">
      <c r="A18" s="4"/>
      <c r="B18" s="8"/>
      <c r="C18" s="297" t="s">
        <v>85</v>
      </c>
      <c r="D18" s="32"/>
      <c r="E18" s="257">
        <v>4.8</v>
      </c>
      <c r="F18" s="257">
        <v>4.9000000000000004</v>
      </c>
      <c r="G18" s="257">
        <v>4.9000000000000004</v>
      </c>
      <c r="H18" s="257">
        <v>4.88</v>
      </c>
      <c r="I18" s="1156">
        <v>4.83</v>
      </c>
      <c r="J18" s="808"/>
      <c r="K18" s="4"/>
    </row>
    <row r="19" spans="1:13" ht="18.75" customHeight="1">
      <c r="A19" s="4"/>
      <c r="B19" s="8"/>
      <c r="C19" s="297" t="s">
        <v>311</v>
      </c>
      <c r="D19" s="32"/>
      <c r="E19" s="257">
        <v>4.4000000000000004</v>
      </c>
      <c r="F19" s="257">
        <v>4.34</v>
      </c>
      <c r="G19" s="257">
        <v>4.33</v>
      </c>
      <c r="H19" s="257">
        <v>4.37</v>
      </c>
      <c r="I19" s="1156">
        <v>4.38</v>
      </c>
      <c r="J19" s="808"/>
      <c r="K19" s="4"/>
    </row>
    <row r="20" spans="1:13" ht="18.75" customHeight="1">
      <c r="A20" s="4"/>
      <c r="B20" s="8"/>
      <c r="C20" s="297" t="s">
        <v>84</v>
      </c>
      <c r="D20" s="18"/>
      <c r="E20" s="257">
        <v>4.96</v>
      </c>
      <c r="F20" s="257">
        <v>4.91</v>
      </c>
      <c r="G20" s="257">
        <v>5</v>
      </c>
      <c r="H20" s="257">
        <v>5</v>
      </c>
      <c r="I20" s="1156">
        <v>5.26</v>
      </c>
      <c r="J20" s="808"/>
      <c r="K20" s="4"/>
    </row>
    <row r="21" spans="1:13" ht="18.75" customHeight="1">
      <c r="A21" s="4"/>
      <c r="B21" s="8"/>
      <c r="C21" s="297" t="s">
        <v>312</v>
      </c>
      <c r="D21" s="32"/>
      <c r="E21" s="257">
        <v>5.04</v>
      </c>
      <c r="F21" s="257">
        <v>5</v>
      </c>
      <c r="G21" s="257">
        <v>5.05</v>
      </c>
      <c r="H21" s="257">
        <v>5</v>
      </c>
      <c r="I21" s="1156">
        <v>5.07</v>
      </c>
      <c r="J21" s="808"/>
      <c r="K21" s="4"/>
    </row>
    <row r="22" spans="1:13" ht="18.75" customHeight="1">
      <c r="A22" s="4"/>
      <c r="B22" s="8"/>
      <c r="C22" s="297" t="s">
        <v>313</v>
      </c>
      <c r="D22" s="32"/>
      <c r="E22" s="257">
        <v>4.7</v>
      </c>
      <c r="F22" s="257">
        <v>4.75</v>
      </c>
      <c r="G22" s="257">
        <v>4.78</v>
      </c>
      <c r="H22" s="257">
        <v>4.78</v>
      </c>
      <c r="I22" s="1156">
        <v>4.74</v>
      </c>
      <c r="J22" s="808"/>
      <c r="K22" s="4"/>
    </row>
    <row r="23" spans="1:13" ht="18.75" customHeight="1">
      <c r="A23" s="4"/>
      <c r="B23" s="8"/>
      <c r="C23" s="297" t="s">
        <v>429</v>
      </c>
      <c r="D23" s="32"/>
      <c r="E23" s="257">
        <v>4.5999999999999996</v>
      </c>
      <c r="F23" s="257">
        <v>4.5999999999999996</v>
      </c>
      <c r="G23" s="257">
        <v>4.5999999999999996</v>
      </c>
      <c r="H23" s="257">
        <v>4.66</v>
      </c>
      <c r="I23" s="1156">
        <v>4.6900000000000004</v>
      </c>
      <c r="J23" s="808"/>
      <c r="K23" s="4"/>
    </row>
    <row r="24" spans="1:13" ht="18.75" customHeight="1">
      <c r="A24" s="4"/>
      <c r="B24" s="8"/>
      <c r="C24" s="297" t="s">
        <v>430</v>
      </c>
      <c r="D24" s="32"/>
      <c r="E24" s="257">
        <v>3.81</v>
      </c>
      <c r="F24" s="257">
        <v>3.89</v>
      </c>
      <c r="G24" s="257">
        <v>4</v>
      </c>
      <c r="H24" s="257">
        <v>3.98</v>
      </c>
      <c r="I24" s="1156">
        <v>4.01</v>
      </c>
      <c r="J24" s="808"/>
      <c r="K24" s="4"/>
    </row>
    <row r="25" spans="1:13" ht="26.25" customHeight="1" thickBot="1">
      <c r="A25" s="4"/>
      <c r="B25" s="8"/>
      <c r="C25" s="1174"/>
      <c r="D25" s="1174"/>
      <c r="E25" s="850"/>
      <c r="F25" s="850"/>
      <c r="G25" s="850"/>
      <c r="H25" s="850"/>
      <c r="I25" s="850"/>
      <c r="J25" s="808"/>
      <c r="K25" s="4"/>
    </row>
    <row r="26" spans="1:13" s="12" customFormat="1" ht="13.5" customHeight="1" thickBot="1">
      <c r="A26" s="11"/>
      <c r="B26" s="19"/>
      <c r="C26" s="1557" t="s">
        <v>464</v>
      </c>
      <c r="D26" s="1558"/>
      <c r="E26" s="1558"/>
      <c r="F26" s="1558"/>
      <c r="G26" s="1558"/>
      <c r="H26" s="1558"/>
      <c r="I26" s="1559"/>
      <c r="J26" s="808"/>
      <c r="K26" s="11"/>
    </row>
    <row r="27" spans="1:13" ht="4.5" customHeight="1">
      <c r="A27" s="4"/>
      <c r="B27" s="8"/>
      <c r="C27" s="1418" t="s">
        <v>89</v>
      </c>
      <c r="D27" s="1419"/>
      <c r="E27" s="1174"/>
      <c r="F27" s="1174"/>
      <c r="G27" s="1174"/>
      <c r="H27" s="1174"/>
      <c r="I27" s="1174"/>
      <c r="J27" s="808"/>
      <c r="K27" s="4"/>
    </row>
    <row r="28" spans="1:13" ht="15.75" customHeight="1">
      <c r="A28" s="4"/>
      <c r="B28" s="8"/>
      <c r="C28" s="1418"/>
      <c r="D28" s="1419"/>
      <c r="E28" s="1560" t="s">
        <v>503</v>
      </c>
      <c r="F28" s="1560"/>
      <c r="G28" s="1560"/>
      <c r="H28" s="1560"/>
      <c r="I28" s="1173"/>
      <c r="J28" s="318"/>
      <c r="K28" s="4"/>
    </row>
    <row r="29" spans="1:13" ht="13.5" customHeight="1">
      <c r="A29" s="4"/>
      <c r="B29" s="8"/>
      <c r="C29" s="1419"/>
      <c r="D29" s="1419"/>
      <c r="E29" s="1556">
        <v>2012</v>
      </c>
      <c r="F29" s="1556"/>
      <c r="G29" s="1556"/>
      <c r="H29" s="1555">
        <v>2013</v>
      </c>
      <c r="I29" s="1556"/>
      <c r="J29" s="318"/>
      <c r="K29" s="4"/>
    </row>
    <row r="30" spans="1:13" ht="13.5" customHeight="1">
      <c r="A30" s="4"/>
      <c r="B30" s="8"/>
      <c r="C30" s="845"/>
      <c r="D30" s="845"/>
      <c r="E30" s="1171" t="s">
        <v>106</v>
      </c>
      <c r="F30" s="1171" t="s">
        <v>103</v>
      </c>
      <c r="G30" s="1171" t="s">
        <v>100</v>
      </c>
      <c r="H30" s="1161" t="s">
        <v>97</v>
      </c>
      <c r="I30" s="1171" t="s">
        <v>106</v>
      </c>
      <c r="J30" s="318"/>
      <c r="K30" s="4"/>
    </row>
    <row r="31" spans="1:13" s="849" customFormat="1" ht="23.25" customHeight="1">
      <c r="A31" s="846"/>
      <c r="B31" s="847"/>
      <c r="C31" s="1553" t="s">
        <v>70</v>
      </c>
      <c r="D31" s="1553"/>
      <c r="E31" s="1155">
        <v>907.79</v>
      </c>
      <c r="F31" s="1155">
        <v>905.58</v>
      </c>
      <c r="G31" s="1155">
        <v>913.08</v>
      </c>
      <c r="H31" s="1155">
        <v>915</v>
      </c>
      <c r="I31" s="1155">
        <v>920.93</v>
      </c>
      <c r="J31" s="978"/>
      <c r="K31" s="846"/>
      <c r="M31" s="851"/>
    </row>
    <row r="32" spans="1:13" ht="18.75" customHeight="1">
      <c r="A32" s="4"/>
      <c r="B32" s="8"/>
      <c r="C32" s="297" t="s">
        <v>412</v>
      </c>
      <c r="D32" s="18"/>
      <c r="E32" s="1156">
        <v>2099.04</v>
      </c>
      <c r="F32" s="1156">
        <v>2064.5100000000002</v>
      </c>
      <c r="G32" s="1156">
        <v>2082.64</v>
      </c>
      <c r="H32" s="1156">
        <v>2107.2600000000002</v>
      </c>
      <c r="I32" s="1156">
        <v>2124.16</v>
      </c>
      <c r="J32" s="978"/>
      <c r="K32" s="4"/>
    </row>
    <row r="33" spans="1:241" ht="18.75" customHeight="1">
      <c r="A33" s="4"/>
      <c r="B33" s="8"/>
      <c r="C33" s="297" t="s">
        <v>307</v>
      </c>
      <c r="D33" s="32"/>
      <c r="E33" s="1156">
        <v>1262.6500000000001</v>
      </c>
      <c r="F33" s="1156">
        <v>1250.71</v>
      </c>
      <c r="G33" s="1156">
        <v>1243.6600000000001</v>
      </c>
      <c r="H33" s="1156">
        <v>1242.95</v>
      </c>
      <c r="I33" s="1156">
        <v>1254.8900000000001</v>
      </c>
      <c r="J33" s="978"/>
      <c r="K33" s="4"/>
    </row>
    <row r="34" spans="1:241" ht="18.75" customHeight="1">
      <c r="A34" s="4"/>
      <c r="B34" s="8"/>
      <c r="C34" s="297" t="s">
        <v>308</v>
      </c>
      <c r="D34" s="32"/>
      <c r="E34" s="1156">
        <v>726.21</v>
      </c>
      <c r="F34" s="1156">
        <v>728.85</v>
      </c>
      <c r="G34" s="1156">
        <v>727.99</v>
      </c>
      <c r="H34" s="1156">
        <v>730.14</v>
      </c>
      <c r="I34" s="1156">
        <v>726.77</v>
      </c>
      <c r="J34" s="978"/>
      <c r="K34" s="4"/>
    </row>
    <row r="35" spans="1:241" ht="18.75" customHeight="1">
      <c r="A35" s="4"/>
      <c r="B35" s="8"/>
      <c r="C35" s="297" t="s">
        <v>88</v>
      </c>
      <c r="D35" s="18"/>
      <c r="E35" s="1156">
        <v>716.48</v>
      </c>
      <c r="F35" s="1156">
        <v>710.74</v>
      </c>
      <c r="G35" s="1156">
        <v>711.07</v>
      </c>
      <c r="H35" s="1156">
        <v>709.32</v>
      </c>
      <c r="I35" s="1156">
        <v>725.26</v>
      </c>
      <c r="J35" s="808"/>
      <c r="K35" s="4"/>
    </row>
    <row r="36" spans="1:241" ht="18.75" customHeight="1">
      <c r="A36" s="4"/>
      <c r="B36" s="8"/>
      <c r="C36" s="297" t="s">
        <v>309</v>
      </c>
      <c r="D36" s="32"/>
      <c r="E36" s="1156">
        <v>745.2</v>
      </c>
      <c r="F36" s="1156">
        <v>757.77</v>
      </c>
      <c r="G36" s="1156">
        <v>760.41</v>
      </c>
      <c r="H36" s="1156">
        <v>747.03</v>
      </c>
      <c r="I36" s="1156">
        <v>767.94</v>
      </c>
      <c r="J36" s="808"/>
      <c r="K36" s="4"/>
    </row>
    <row r="37" spans="1:241" ht="18.75" customHeight="1">
      <c r="A37" s="4"/>
      <c r="B37" s="8"/>
      <c r="C37" s="297" t="s">
        <v>87</v>
      </c>
      <c r="D37" s="32"/>
      <c r="E37" s="1156">
        <v>754.19</v>
      </c>
      <c r="F37" s="1156">
        <v>764.13</v>
      </c>
      <c r="G37" s="1156">
        <v>754.17</v>
      </c>
      <c r="H37" s="1156">
        <v>758.67</v>
      </c>
      <c r="I37" s="1156">
        <v>719.5</v>
      </c>
      <c r="J37" s="808"/>
      <c r="K37" s="4"/>
    </row>
    <row r="38" spans="1:241" ht="18.75" customHeight="1">
      <c r="A38" s="4"/>
      <c r="B38" s="8"/>
      <c r="C38" s="297" t="s">
        <v>310</v>
      </c>
      <c r="D38" s="32"/>
      <c r="E38" s="1156">
        <v>745.94</v>
      </c>
      <c r="F38" s="1156">
        <v>743.35</v>
      </c>
      <c r="G38" s="1156">
        <v>761.1</v>
      </c>
      <c r="H38" s="1156">
        <v>756.62</v>
      </c>
      <c r="I38" s="1156">
        <v>729.93</v>
      </c>
      <c r="J38" s="808"/>
      <c r="K38" s="4"/>
    </row>
    <row r="39" spans="1:241" ht="18.75" customHeight="1">
      <c r="A39" s="4"/>
      <c r="B39" s="8"/>
      <c r="C39" s="297" t="s">
        <v>86</v>
      </c>
      <c r="D39" s="32"/>
      <c r="E39" s="1156">
        <v>753.58</v>
      </c>
      <c r="F39" s="1156">
        <v>746.5</v>
      </c>
      <c r="G39" s="1156">
        <v>738.36</v>
      </c>
      <c r="H39" s="1156">
        <v>739.42</v>
      </c>
      <c r="I39" s="1156">
        <v>730.99</v>
      </c>
      <c r="J39" s="808"/>
      <c r="K39" s="4"/>
    </row>
    <row r="40" spans="1:241" ht="18.75" customHeight="1">
      <c r="A40" s="4"/>
      <c r="B40" s="8"/>
      <c r="C40" s="297" t="s">
        <v>85</v>
      </c>
      <c r="D40" s="32"/>
      <c r="E40" s="1156">
        <v>825.55</v>
      </c>
      <c r="F40" s="1156">
        <v>839.52</v>
      </c>
      <c r="G40" s="1156">
        <v>849.1</v>
      </c>
      <c r="H40" s="1156">
        <v>845.06</v>
      </c>
      <c r="I40" s="1156">
        <v>836.17</v>
      </c>
      <c r="J40" s="808"/>
      <c r="K40" s="4"/>
    </row>
    <row r="41" spans="1:241" ht="18.75" customHeight="1">
      <c r="A41" s="4"/>
      <c r="B41" s="8"/>
      <c r="C41" s="297" t="s">
        <v>311</v>
      </c>
      <c r="D41" s="32"/>
      <c r="E41" s="1156">
        <v>753.41</v>
      </c>
      <c r="F41" s="1156">
        <v>750.72</v>
      </c>
      <c r="G41" s="1156">
        <v>749.65</v>
      </c>
      <c r="H41" s="1156">
        <v>755.97</v>
      </c>
      <c r="I41" s="1156">
        <v>758.05</v>
      </c>
      <c r="J41" s="808"/>
      <c r="K41" s="4"/>
    </row>
    <row r="42" spans="1:241" ht="18.75" customHeight="1">
      <c r="A42" s="4"/>
      <c r="B42" s="8"/>
      <c r="C42" s="297" t="s">
        <v>84</v>
      </c>
      <c r="D42" s="18"/>
      <c r="E42" s="1156">
        <v>858.95</v>
      </c>
      <c r="F42" s="1156">
        <v>851.63</v>
      </c>
      <c r="G42" s="1156">
        <v>866.49</v>
      </c>
      <c r="H42" s="1156">
        <v>870.31</v>
      </c>
      <c r="I42" s="1156">
        <v>910.88</v>
      </c>
      <c r="J42" s="808"/>
      <c r="K42" s="4"/>
    </row>
    <row r="43" spans="1:241" ht="18.75" customHeight="1">
      <c r="A43" s="4"/>
      <c r="B43" s="8"/>
      <c r="C43" s="297" t="s">
        <v>312</v>
      </c>
      <c r="D43" s="32"/>
      <c r="E43" s="1156">
        <v>873.07</v>
      </c>
      <c r="F43" s="1156">
        <v>865.7</v>
      </c>
      <c r="G43" s="1156">
        <v>875.8</v>
      </c>
      <c r="H43" s="1156">
        <v>862</v>
      </c>
      <c r="I43" s="1156">
        <v>878.1</v>
      </c>
      <c r="J43" s="808"/>
      <c r="K43" s="4"/>
    </row>
    <row r="44" spans="1:241" ht="18.75" customHeight="1">
      <c r="A44" s="4"/>
      <c r="B44" s="8"/>
      <c r="C44" s="297" t="s">
        <v>313</v>
      </c>
      <c r="D44" s="32"/>
      <c r="E44" s="1156">
        <v>818.98</v>
      </c>
      <c r="F44" s="1156">
        <v>822.67</v>
      </c>
      <c r="G44" s="1156">
        <v>827.32</v>
      </c>
      <c r="H44" s="1156">
        <v>827.86</v>
      </c>
      <c r="I44" s="1156">
        <v>821.27</v>
      </c>
      <c r="J44" s="808"/>
      <c r="K44" s="4"/>
    </row>
    <row r="45" spans="1:241" ht="18.75" customHeight="1">
      <c r="A45" s="4"/>
      <c r="B45" s="8"/>
      <c r="C45" s="297" t="s">
        <v>429</v>
      </c>
      <c r="D45" s="32"/>
      <c r="E45" s="1156">
        <v>799.42</v>
      </c>
      <c r="F45" s="1156">
        <v>804.62</v>
      </c>
      <c r="G45" s="1156">
        <v>804.97</v>
      </c>
      <c r="H45" s="1156">
        <v>807.9</v>
      </c>
      <c r="I45" s="1156">
        <v>813.01</v>
      </c>
      <c r="J45" s="808"/>
      <c r="K45" s="4"/>
    </row>
    <row r="46" spans="1:241" ht="18.75" customHeight="1">
      <c r="A46" s="4"/>
      <c r="B46" s="8"/>
      <c r="C46" s="297" t="s">
        <v>430</v>
      </c>
      <c r="D46" s="32"/>
      <c r="E46" s="1156">
        <v>659.47</v>
      </c>
      <c r="F46" s="1156">
        <v>673.54</v>
      </c>
      <c r="G46" s="1156">
        <v>692.35</v>
      </c>
      <c r="H46" s="1156">
        <v>689.29</v>
      </c>
      <c r="I46" s="1156">
        <v>694.76</v>
      </c>
      <c r="J46" s="808"/>
      <c r="K46" s="4"/>
    </row>
    <row r="47" spans="1:241" s="852" customFormat="1" ht="17.25" customHeight="1">
      <c r="A47" s="1169"/>
      <c r="B47" s="1169"/>
      <c r="C47" s="1554" t="s">
        <v>413</v>
      </c>
      <c r="D47" s="1554"/>
      <c r="E47" s="1554"/>
      <c r="F47" s="1554"/>
      <c r="G47" s="1554"/>
      <c r="H47" s="1554"/>
      <c r="I47" s="1554"/>
      <c r="J47" s="979"/>
      <c r="K47" s="1169"/>
      <c r="L47" s="1169"/>
      <c r="M47" s="1169"/>
      <c r="N47" s="1169"/>
      <c r="O47" s="1169"/>
      <c r="P47" s="1169"/>
      <c r="Q47" s="1169"/>
      <c r="R47" s="1169"/>
      <c r="S47" s="1169"/>
      <c r="T47" s="1169"/>
      <c r="U47" s="1169"/>
      <c r="V47" s="1169"/>
      <c r="W47" s="1169"/>
      <c r="X47" s="1169"/>
      <c r="Y47" s="1169"/>
      <c r="Z47" s="1169"/>
      <c r="AA47" s="1169"/>
      <c r="AB47" s="1169"/>
      <c r="AC47" s="1169"/>
      <c r="AD47" s="1169"/>
      <c r="AE47" s="1169"/>
      <c r="AF47" s="1169"/>
      <c r="AG47" s="1169"/>
      <c r="AH47" s="1169"/>
      <c r="AI47" s="1169"/>
      <c r="AJ47" s="1169"/>
      <c r="AK47" s="1169"/>
      <c r="AL47" s="1169"/>
      <c r="AM47" s="1169"/>
      <c r="AN47" s="1169"/>
      <c r="AO47" s="1169"/>
      <c r="AP47" s="1169"/>
      <c r="AQ47" s="1169"/>
      <c r="AR47" s="1169"/>
      <c r="AS47" s="1169"/>
      <c r="AT47" s="1169"/>
      <c r="AU47" s="1169"/>
      <c r="AV47" s="1169"/>
      <c r="AW47" s="1169"/>
      <c r="AX47" s="1169"/>
      <c r="AY47" s="1169"/>
      <c r="AZ47" s="1169"/>
      <c r="BA47" s="1169"/>
      <c r="BB47" s="1169"/>
      <c r="BC47" s="1169"/>
      <c r="BD47" s="1169"/>
      <c r="BE47" s="1169"/>
      <c r="BF47" s="1169"/>
      <c r="BG47" s="1169"/>
      <c r="BH47" s="1169"/>
      <c r="BI47" s="1169"/>
      <c r="BJ47" s="1169"/>
      <c r="BK47" s="1169"/>
      <c r="BL47" s="1169"/>
      <c r="BM47" s="1169"/>
      <c r="BN47" s="1169"/>
      <c r="BO47" s="1169"/>
      <c r="BP47" s="1169"/>
      <c r="BQ47" s="1169"/>
      <c r="BR47" s="1169"/>
      <c r="BS47" s="1169"/>
      <c r="BT47" s="1169"/>
      <c r="BU47" s="1169"/>
      <c r="BV47" s="1169"/>
      <c r="BW47" s="1169"/>
      <c r="BX47" s="1169"/>
      <c r="BY47" s="1169"/>
      <c r="BZ47" s="1169"/>
      <c r="CA47" s="1169"/>
      <c r="CB47" s="1169"/>
      <c r="CC47" s="1169"/>
      <c r="CD47" s="1169"/>
      <c r="CE47" s="1169"/>
      <c r="CF47" s="1169"/>
      <c r="CG47" s="1169"/>
      <c r="CH47" s="1169"/>
      <c r="CI47" s="1169"/>
      <c r="CJ47" s="1169"/>
      <c r="CK47" s="1169"/>
      <c r="CL47" s="1169"/>
      <c r="CM47" s="1169"/>
      <c r="CN47" s="1169"/>
      <c r="CO47" s="1169"/>
      <c r="CP47" s="1169"/>
      <c r="CQ47" s="1169"/>
      <c r="CR47" s="1169"/>
      <c r="CS47" s="1169"/>
      <c r="CT47" s="1169"/>
      <c r="CU47" s="1169"/>
      <c r="CV47" s="1169"/>
      <c r="CW47" s="1169"/>
      <c r="CX47" s="1169"/>
      <c r="CY47" s="1169"/>
      <c r="CZ47" s="1169"/>
      <c r="DA47" s="1169"/>
      <c r="DB47" s="1169"/>
      <c r="DC47" s="1169"/>
      <c r="DD47" s="1169"/>
      <c r="DE47" s="1169"/>
      <c r="DF47" s="1169"/>
      <c r="DG47" s="1169"/>
      <c r="DH47" s="1169"/>
      <c r="DI47" s="1169"/>
      <c r="DJ47" s="1169"/>
      <c r="DK47" s="1169"/>
      <c r="DL47" s="1169"/>
      <c r="DM47" s="1169"/>
      <c r="DN47" s="1169"/>
      <c r="DO47" s="1169"/>
      <c r="DP47" s="1169"/>
      <c r="DQ47" s="1169"/>
      <c r="DR47" s="1169"/>
      <c r="DS47" s="1169"/>
      <c r="DT47" s="1169"/>
      <c r="DU47" s="1169"/>
      <c r="DV47" s="1169"/>
      <c r="DW47" s="1169"/>
      <c r="DX47" s="1169"/>
      <c r="DY47" s="1169"/>
      <c r="DZ47" s="1169"/>
      <c r="EA47" s="1169"/>
      <c r="EB47" s="1169"/>
      <c r="EC47" s="1169"/>
      <c r="ED47" s="1169"/>
      <c r="EE47" s="1169"/>
      <c r="EF47" s="1169"/>
      <c r="EG47" s="1169"/>
      <c r="EH47" s="1169"/>
      <c r="EI47" s="1169"/>
      <c r="EJ47" s="1169"/>
      <c r="EK47" s="1169"/>
      <c r="EL47" s="1169"/>
      <c r="EM47" s="1169"/>
      <c r="EN47" s="1169"/>
      <c r="EO47" s="1169"/>
      <c r="EP47" s="1169"/>
      <c r="EQ47" s="1169"/>
      <c r="ER47" s="1169"/>
      <c r="ES47" s="1169"/>
      <c r="ET47" s="1169"/>
      <c r="EU47" s="1169"/>
      <c r="EV47" s="1169"/>
      <c r="EW47" s="1169"/>
      <c r="EX47" s="1169"/>
      <c r="EY47" s="1169"/>
      <c r="EZ47" s="1169"/>
      <c r="FA47" s="1169"/>
      <c r="FB47" s="1169"/>
      <c r="FC47" s="1169"/>
      <c r="FD47" s="1169"/>
      <c r="FE47" s="1169"/>
      <c r="FF47" s="1169"/>
      <c r="FG47" s="1169"/>
      <c r="FH47" s="1169"/>
      <c r="FI47" s="1169"/>
      <c r="FJ47" s="1169"/>
      <c r="FK47" s="1169"/>
      <c r="FL47" s="1169"/>
      <c r="FM47" s="1169"/>
      <c r="FN47" s="1169"/>
      <c r="FO47" s="1169"/>
      <c r="FP47" s="1169"/>
      <c r="FQ47" s="1169"/>
      <c r="FR47" s="1169"/>
      <c r="FS47" s="1169"/>
      <c r="FT47" s="1169"/>
      <c r="FU47" s="1169"/>
      <c r="FV47" s="1169"/>
      <c r="FW47" s="1169"/>
      <c r="FX47" s="1169"/>
      <c r="FY47" s="1169"/>
      <c r="FZ47" s="1169"/>
      <c r="GA47" s="1169"/>
      <c r="GB47" s="1169"/>
      <c r="GC47" s="1169"/>
      <c r="GD47" s="1169"/>
      <c r="GE47" s="1169"/>
      <c r="GF47" s="1169"/>
      <c r="GG47" s="1169"/>
      <c r="GH47" s="1169"/>
      <c r="GI47" s="1169"/>
      <c r="GJ47" s="1169"/>
      <c r="GK47" s="1169"/>
      <c r="GL47" s="1169"/>
      <c r="GM47" s="1169"/>
      <c r="GN47" s="1169"/>
      <c r="GO47" s="1169"/>
      <c r="GP47" s="1169"/>
      <c r="GQ47" s="1169"/>
      <c r="GR47" s="1169"/>
      <c r="GS47" s="1169"/>
      <c r="GT47" s="1169"/>
      <c r="GU47" s="1169"/>
      <c r="GV47" s="1169"/>
      <c r="GW47" s="1169"/>
      <c r="GX47" s="1169"/>
      <c r="GY47" s="1169"/>
      <c r="GZ47" s="1169"/>
      <c r="HA47" s="1169"/>
      <c r="HB47" s="1169"/>
      <c r="HC47" s="1169"/>
      <c r="HD47" s="1169"/>
      <c r="HE47" s="1169"/>
      <c r="HF47" s="1169"/>
      <c r="HG47" s="1169"/>
      <c r="HH47" s="1169"/>
      <c r="HI47" s="1169"/>
      <c r="HJ47" s="1169"/>
      <c r="HK47" s="1169"/>
      <c r="HL47" s="1169"/>
      <c r="HM47" s="1169"/>
      <c r="HN47" s="1169"/>
      <c r="HO47" s="1169"/>
      <c r="HP47" s="1169"/>
      <c r="HQ47" s="1169"/>
      <c r="HR47" s="1169"/>
      <c r="HS47" s="1169"/>
      <c r="HT47" s="1169"/>
      <c r="HU47" s="1169"/>
      <c r="HV47" s="1169"/>
      <c r="HW47" s="1169"/>
      <c r="HX47" s="1169"/>
      <c r="HY47" s="1169"/>
      <c r="HZ47" s="1169"/>
      <c r="IA47" s="1169"/>
      <c r="IB47" s="1169"/>
      <c r="IC47" s="1169"/>
      <c r="ID47" s="1169"/>
      <c r="IE47" s="1169"/>
      <c r="IF47" s="1169"/>
      <c r="IG47" s="1169"/>
    </row>
    <row r="48" spans="1:241" ht="12" customHeight="1">
      <c r="A48" s="4"/>
      <c r="B48" s="8"/>
      <c r="C48" s="54" t="s">
        <v>566</v>
      </c>
      <c r="D48" s="1172"/>
      <c r="E48" s="1172"/>
      <c r="F48" s="1172"/>
      <c r="G48" s="1172"/>
      <c r="H48" s="1172"/>
      <c r="I48" s="1172"/>
      <c r="J48" s="808"/>
      <c r="K48" s="4"/>
    </row>
    <row r="49" spans="1:11">
      <c r="A49" s="4"/>
      <c r="B49" s="4"/>
      <c r="C49" s="4"/>
      <c r="D49" s="1169"/>
      <c r="E49" s="8"/>
      <c r="F49" s="8"/>
      <c r="G49" s="8"/>
      <c r="H49" s="1561" t="s">
        <v>502</v>
      </c>
      <c r="I49" s="1561"/>
      <c r="J49" s="373">
        <v>15</v>
      </c>
      <c r="K49" s="4"/>
    </row>
    <row r="55" spans="1:11">
      <c r="B55" s="12"/>
    </row>
    <row r="60" spans="1:11" ht="8.25" customHeight="1"/>
    <row r="62" spans="1:11" ht="9" customHeight="1">
      <c r="J62" s="9"/>
    </row>
    <row r="63" spans="1:11" ht="8.25" customHeight="1">
      <c r="E63" s="1397"/>
      <c r="F63" s="1397"/>
      <c r="G63" s="1397"/>
      <c r="H63" s="1397"/>
      <c r="I63" s="1397"/>
      <c r="J63" s="1397"/>
    </row>
    <row r="64" spans="1:11" ht="9.75" customHeight="1"/>
    <row r="69" ht="4.5" customHeight="1"/>
    <row r="78" ht="10.5" customHeight="1"/>
    <row r="79" ht="10.5" customHeight="1"/>
    <row r="80" ht="10.5" customHeight="1"/>
    <row r="81" ht="10.5" customHeight="1"/>
    <row r="82" ht="10.5" customHeight="1"/>
    <row r="83" ht="10.5" customHeight="1"/>
    <row r="84" ht="10.5" customHeight="1"/>
    <row r="85" ht="10.5" customHeight="1"/>
    <row r="86" ht="10.5" customHeight="1"/>
    <row r="87" ht="10.5" customHeight="1"/>
    <row r="88" ht="10.5" customHeight="1"/>
  </sheetData>
  <mergeCells count="17">
    <mergeCell ref="B1:D1"/>
    <mergeCell ref="B2:D2"/>
    <mergeCell ref="C4:I4"/>
    <mergeCell ref="C5:D7"/>
    <mergeCell ref="E6:H6"/>
    <mergeCell ref="E7:G7"/>
    <mergeCell ref="C31:D31"/>
    <mergeCell ref="C47:I47"/>
    <mergeCell ref="E63:J63"/>
    <mergeCell ref="H7:I7"/>
    <mergeCell ref="H29:I29"/>
    <mergeCell ref="C9:D9"/>
    <mergeCell ref="C26:I26"/>
    <mergeCell ref="C27:D29"/>
    <mergeCell ref="E28:H28"/>
    <mergeCell ref="E29:G29"/>
    <mergeCell ref="H49:I49"/>
  </mergeCells>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sheetPr>
    <tabColor theme="7"/>
  </sheetPr>
  <dimension ref="A1:V95"/>
  <sheetViews>
    <sheetView zoomScale="120" zoomScaleNormal="120" workbookViewId="0"/>
  </sheetViews>
  <sheetFormatPr defaultRowHeight="12.75"/>
  <cols>
    <col min="1" max="1" width="1" style="605" customWidth="1"/>
    <col min="2" max="2" width="2.5703125" style="605" customWidth="1"/>
    <col min="3" max="3" width="2.28515625" style="605" customWidth="1"/>
    <col min="4" max="4" width="27.28515625" style="605" customWidth="1"/>
    <col min="5" max="10" width="5" style="605" customWidth="1"/>
    <col min="11" max="11" width="5.28515625" style="605" customWidth="1"/>
    <col min="12" max="17" width="5" style="605" customWidth="1"/>
    <col min="18" max="18" width="2.5703125" style="605" customWidth="1"/>
    <col min="19" max="19" width="1" style="605" customWidth="1"/>
    <col min="20" max="32" width="5.5703125" style="605" customWidth="1"/>
    <col min="33" max="16384" width="9.140625" style="605"/>
  </cols>
  <sheetData>
    <row r="1" spans="1:19" ht="13.5" customHeight="1">
      <c r="A1" s="600"/>
      <c r="B1" s="690"/>
      <c r="C1" s="1587" t="s">
        <v>34</v>
      </c>
      <c r="D1" s="1587"/>
      <c r="E1" s="1587"/>
      <c r="F1" s="1587"/>
      <c r="G1" s="610"/>
      <c r="H1" s="610"/>
      <c r="I1" s="610"/>
      <c r="J1" s="1594" t="s">
        <v>403</v>
      </c>
      <c r="K1" s="1594"/>
      <c r="L1" s="1594"/>
      <c r="M1" s="1594"/>
      <c r="N1" s="1594"/>
      <c r="O1" s="1594"/>
      <c r="P1" s="999"/>
      <c r="Q1" s="999"/>
      <c r="R1" s="617"/>
      <c r="S1" s="600"/>
    </row>
    <row r="2" spans="1:19" ht="6" customHeight="1">
      <c r="A2" s="997"/>
      <c r="B2" s="782"/>
      <c r="C2" s="783"/>
      <c r="D2" s="783"/>
      <c r="E2" s="675"/>
      <c r="F2" s="675"/>
      <c r="G2" s="675"/>
      <c r="H2" s="675"/>
      <c r="I2" s="675"/>
      <c r="J2" s="675"/>
      <c r="K2" s="675"/>
      <c r="L2" s="675"/>
      <c r="M2" s="675"/>
      <c r="N2" s="675"/>
      <c r="O2" s="675"/>
      <c r="P2" s="675"/>
      <c r="Q2" s="675"/>
      <c r="R2" s="610"/>
      <c r="S2" s="610"/>
    </row>
    <row r="3" spans="1:19" ht="11.25" customHeight="1" thickBot="1">
      <c r="A3" s="600"/>
      <c r="B3" s="691"/>
      <c r="C3" s="686"/>
      <c r="D3" s="686"/>
      <c r="E3" s="610"/>
      <c r="F3" s="610"/>
      <c r="G3" s="610"/>
      <c r="H3" s="610"/>
      <c r="I3" s="610"/>
      <c r="J3" s="916"/>
      <c r="K3" s="916"/>
      <c r="L3" s="916"/>
      <c r="M3" s="916"/>
      <c r="N3" s="916"/>
      <c r="O3" s="916"/>
      <c r="P3" s="916"/>
      <c r="Q3" s="916" t="s">
        <v>72</v>
      </c>
      <c r="R3" s="610"/>
      <c r="S3" s="610"/>
    </row>
    <row r="4" spans="1:19" ht="13.5" customHeight="1" thickBot="1">
      <c r="A4" s="600"/>
      <c r="B4" s="691"/>
      <c r="C4" s="1588" t="s">
        <v>143</v>
      </c>
      <c r="D4" s="1589"/>
      <c r="E4" s="1589"/>
      <c r="F4" s="1589"/>
      <c r="G4" s="1589"/>
      <c r="H4" s="1589"/>
      <c r="I4" s="1589"/>
      <c r="J4" s="1589"/>
      <c r="K4" s="1589"/>
      <c r="L4" s="1589"/>
      <c r="M4" s="1589"/>
      <c r="N4" s="1589"/>
      <c r="O4" s="1589"/>
      <c r="P4" s="1589"/>
      <c r="Q4" s="1590"/>
      <c r="R4" s="610"/>
      <c r="S4" s="610"/>
    </row>
    <row r="5" spans="1:19" ht="3.75" customHeight="1">
      <c r="A5" s="600"/>
      <c r="B5" s="691"/>
      <c r="C5" s="686"/>
      <c r="D5" s="686"/>
      <c r="E5" s="610"/>
      <c r="F5" s="610"/>
      <c r="G5" s="618"/>
      <c r="H5" s="610"/>
      <c r="I5" s="610"/>
      <c r="J5" s="706"/>
      <c r="K5" s="706"/>
      <c r="L5" s="706"/>
      <c r="M5" s="706"/>
      <c r="N5" s="706"/>
      <c r="O5" s="706"/>
      <c r="P5" s="706"/>
      <c r="Q5" s="706"/>
      <c r="R5" s="610"/>
      <c r="S5" s="610"/>
    </row>
    <row r="6" spans="1:19" ht="13.5" customHeight="1">
      <c r="A6" s="600"/>
      <c r="B6" s="691"/>
      <c r="C6" s="1591" t="s">
        <v>142</v>
      </c>
      <c r="D6" s="1592"/>
      <c r="E6" s="1592"/>
      <c r="F6" s="1592"/>
      <c r="G6" s="1592"/>
      <c r="H6" s="1592"/>
      <c r="I6" s="1592"/>
      <c r="J6" s="1592"/>
      <c r="K6" s="1592"/>
      <c r="L6" s="1592"/>
      <c r="M6" s="1592"/>
      <c r="N6" s="1592"/>
      <c r="O6" s="1592"/>
      <c r="P6" s="1592"/>
      <c r="Q6" s="1593"/>
      <c r="R6" s="610"/>
      <c r="S6" s="610"/>
    </row>
    <row r="7" spans="1:19" ht="2.25" customHeight="1">
      <c r="A7" s="600"/>
      <c r="B7" s="691"/>
      <c r="C7" s="1521" t="s">
        <v>80</v>
      </c>
      <c r="D7" s="1521"/>
      <c r="E7" s="617"/>
      <c r="F7" s="617"/>
      <c r="G7" s="617"/>
      <c r="H7" s="617"/>
      <c r="I7" s="617"/>
      <c r="J7" s="617"/>
      <c r="K7" s="617"/>
      <c r="L7" s="618"/>
      <c r="M7" s="610"/>
      <c r="N7" s="610"/>
      <c r="O7" s="610"/>
      <c r="P7" s="610"/>
      <c r="Q7" s="610"/>
      <c r="R7" s="610"/>
      <c r="S7" s="610"/>
    </row>
    <row r="8" spans="1:19" ht="11.25" customHeight="1">
      <c r="A8" s="600"/>
      <c r="B8" s="691"/>
      <c r="C8" s="1521"/>
      <c r="D8" s="1521"/>
      <c r="E8" s="1492">
        <v>2012</v>
      </c>
      <c r="F8" s="1492"/>
      <c r="G8" s="1492"/>
      <c r="H8" s="1492"/>
      <c r="I8" s="1492"/>
      <c r="J8" s="1492"/>
      <c r="K8" s="1491">
        <v>2013</v>
      </c>
      <c r="L8" s="1492"/>
      <c r="M8" s="1492"/>
      <c r="N8" s="1492"/>
      <c r="O8" s="1492"/>
      <c r="P8" s="1492"/>
      <c r="Q8" s="1492"/>
      <c r="R8" s="610"/>
      <c r="S8" s="610"/>
    </row>
    <row r="9" spans="1:19" ht="10.5" customHeight="1">
      <c r="A9" s="600"/>
      <c r="B9" s="691"/>
      <c r="C9" s="615"/>
      <c r="D9" s="615"/>
      <c r="E9" s="917" t="s">
        <v>103</v>
      </c>
      <c r="F9" s="917" t="s">
        <v>102</v>
      </c>
      <c r="G9" s="917" t="s">
        <v>101</v>
      </c>
      <c r="H9" s="917" t="s">
        <v>100</v>
      </c>
      <c r="I9" s="917" t="s">
        <v>99</v>
      </c>
      <c r="J9" s="917" t="s">
        <v>98</v>
      </c>
      <c r="K9" s="1160" t="s">
        <v>97</v>
      </c>
      <c r="L9" s="917" t="s">
        <v>108</v>
      </c>
      <c r="M9" s="917" t="s">
        <v>107</v>
      </c>
      <c r="N9" s="917" t="s">
        <v>106</v>
      </c>
      <c r="O9" s="917" t="s">
        <v>105</v>
      </c>
      <c r="P9" s="917" t="s">
        <v>104</v>
      </c>
      <c r="Q9" s="1316" t="s">
        <v>103</v>
      </c>
      <c r="R9" s="784"/>
      <c r="S9" s="610"/>
    </row>
    <row r="10" spans="1:19" s="711" customFormat="1" ht="12.75" customHeight="1">
      <c r="A10" s="707"/>
      <c r="B10" s="708"/>
      <c r="C10" s="1496" t="s">
        <v>111</v>
      </c>
      <c r="D10" s="1496"/>
      <c r="E10" s="709">
        <v>12</v>
      </c>
      <c r="F10" s="709">
        <v>15</v>
      </c>
      <c r="G10" s="709">
        <v>7</v>
      </c>
      <c r="H10" s="709">
        <v>6</v>
      </c>
      <c r="I10" s="709">
        <v>2</v>
      </c>
      <c r="J10" s="709">
        <v>5</v>
      </c>
      <c r="K10" s="709">
        <v>7</v>
      </c>
      <c r="L10" s="709">
        <v>5</v>
      </c>
      <c r="M10" s="709">
        <v>4</v>
      </c>
      <c r="N10" s="709">
        <v>9</v>
      </c>
      <c r="O10" s="709">
        <v>11</v>
      </c>
      <c r="P10" s="709">
        <v>9</v>
      </c>
      <c r="Q10" s="709">
        <v>15</v>
      </c>
      <c r="R10" s="784"/>
      <c r="S10" s="710"/>
    </row>
    <row r="11" spans="1:19" s="715" customFormat="1" ht="11.25" customHeight="1">
      <c r="A11" s="712"/>
      <c r="B11" s="713"/>
      <c r="C11" s="1127"/>
      <c r="D11" s="913" t="s">
        <v>298</v>
      </c>
      <c r="E11" s="714">
        <v>3</v>
      </c>
      <c r="F11" s="714">
        <v>7</v>
      </c>
      <c r="G11" s="714">
        <v>3</v>
      </c>
      <c r="H11" s="714">
        <v>1</v>
      </c>
      <c r="I11" s="714">
        <v>1</v>
      </c>
      <c r="J11" s="714">
        <v>4</v>
      </c>
      <c r="K11" s="714">
        <v>2</v>
      </c>
      <c r="L11" s="714">
        <v>2</v>
      </c>
      <c r="M11" s="714">
        <v>3</v>
      </c>
      <c r="N11" s="714">
        <v>1</v>
      </c>
      <c r="O11" s="714">
        <v>4</v>
      </c>
      <c r="P11" s="714">
        <v>3</v>
      </c>
      <c r="Q11" s="709">
        <v>5</v>
      </c>
      <c r="R11" s="784"/>
      <c r="S11" s="686"/>
    </row>
    <row r="12" spans="1:19" s="715" customFormat="1" ht="11.25" customHeight="1">
      <c r="A12" s="712"/>
      <c r="B12" s="713"/>
      <c r="C12" s="1127"/>
      <c r="D12" s="913" t="s">
        <v>299</v>
      </c>
      <c r="E12" s="714">
        <v>1</v>
      </c>
      <c r="F12" s="714">
        <v>1</v>
      </c>
      <c r="G12" s="714" t="s">
        <v>9</v>
      </c>
      <c r="H12" s="714">
        <v>1</v>
      </c>
      <c r="I12" s="714">
        <v>1</v>
      </c>
      <c r="J12" s="714" t="s">
        <v>9</v>
      </c>
      <c r="K12" s="714">
        <v>2</v>
      </c>
      <c r="L12" s="714" t="s">
        <v>9</v>
      </c>
      <c r="M12" s="714" t="s">
        <v>9</v>
      </c>
      <c r="N12" s="714">
        <v>1</v>
      </c>
      <c r="O12" s="714">
        <v>2</v>
      </c>
      <c r="P12" s="714">
        <v>1</v>
      </c>
      <c r="Q12" s="714">
        <v>4</v>
      </c>
      <c r="R12" s="784"/>
      <c r="S12" s="686"/>
    </row>
    <row r="13" spans="1:19" s="715" customFormat="1" ht="11.25" customHeight="1">
      <c r="A13" s="712"/>
      <c r="B13" s="713"/>
      <c r="C13" s="1127"/>
      <c r="D13" s="913" t="s">
        <v>300</v>
      </c>
      <c r="E13" s="714">
        <v>7</v>
      </c>
      <c r="F13" s="714">
        <v>6</v>
      </c>
      <c r="G13" s="714">
        <v>2</v>
      </c>
      <c r="H13" s="714">
        <v>4</v>
      </c>
      <c r="I13" s="714" t="s">
        <v>9</v>
      </c>
      <c r="J13" s="714">
        <v>1</v>
      </c>
      <c r="K13" s="714">
        <v>3</v>
      </c>
      <c r="L13" s="714">
        <v>3</v>
      </c>
      <c r="M13" s="714">
        <v>1</v>
      </c>
      <c r="N13" s="714">
        <v>7</v>
      </c>
      <c r="O13" s="714">
        <v>5</v>
      </c>
      <c r="P13" s="714">
        <v>5</v>
      </c>
      <c r="Q13" s="714">
        <v>5</v>
      </c>
      <c r="R13" s="784"/>
      <c r="S13" s="686"/>
    </row>
    <row r="14" spans="1:19" s="715" customFormat="1" ht="11.25" customHeight="1">
      <c r="A14" s="712"/>
      <c r="B14" s="713"/>
      <c r="C14" s="1127"/>
      <c r="D14" s="913" t="s">
        <v>301</v>
      </c>
      <c r="E14" s="716" t="s">
        <v>9</v>
      </c>
      <c r="F14" s="716" t="s">
        <v>9</v>
      </c>
      <c r="G14" s="716">
        <v>2</v>
      </c>
      <c r="H14" s="714" t="s">
        <v>9</v>
      </c>
      <c r="I14" s="714" t="s">
        <v>9</v>
      </c>
      <c r="J14" s="714" t="s">
        <v>9</v>
      </c>
      <c r="K14" s="714" t="s">
        <v>9</v>
      </c>
      <c r="L14" s="714" t="s">
        <v>9</v>
      </c>
      <c r="M14" s="714" t="s">
        <v>9</v>
      </c>
      <c r="N14" s="714" t="s">
        <v>9</v>
      </c>
      <c r="O14" s="714" t="s">
        <v>9</v>
      </c>
      <c r="P14" s="714" t="s">
        <v>9</v>
      </c>
      <c r="Q14" s="714">
        <v>1</v>
      </c>
      <c r="R14" s="714"/>
      <c r="S14" s="686"/>
    </row>
    <row r="15" spans="1:19" s="715" customFormat="1" ht="11.25" customHeight="1">
      <c r="A15" s="712"/>
      <c r="B15" s="713"/>
      <c r="C15" s="1127"/>
      <c r="D15" s="913" t="s">
        <v>302</v>
      </c>
      <c r="E15" s="714" t="s">
        <v>9</v>
      </c>
      <c r="F15" s="714" t="s">
        <v>9</v>
      </c>
      <c r="G15" s="714" t="s">
        <v>9</v>
      </c>
      <c r="H15" s="714" t="s">
        <v>9</v>
      </c>
      <c r="I15" s="714" t="s">
        <v>9</v>
      </c>
      <c r="J15" s="714" t="s">
        <v>9</v>
      </c>
      <c r="K15" s="714" t="s">
        <v>9</v>
      </c>
      <c r="L15" s="714" t="s">
        <v>9</v>
      </c>
      <c r="M15" s="714" t="s">
        <v>9</v>
      </c>
      <c r="N15" s="714" t="s">
        <v>9</v>
      </c>
      <c r="O15" s="714" t="s">
        <v>9</v>
      </c>
      <c r="P15" s="714" t="s">
        <v>9</v>
      </c>
      <c r="Q15" s="714" t="s">
        <v>9</v>
      </c>
      <c r="R15" s="714"/>
      <c r="S15" s="686"/>
    </row>
    <row r="16" spans="1:19" s="715" customFormat="1" ht="11.25" customHeight="1">
      <c r="A16" s="712"/>
      <c r="B16" s="713"/>
      <c r="C16" s="1127"/>
      <c r="D16" s="913" t="s">
        <v>303</v>
      </c>
      <c r="E16" s="714">
        <v>1</v>
      </c>
      <c r="F16" s="714" t="s">
        <v>9</v>
      </c>
      <c r="G16" s="714" t="s">
        <v>9</v>
      </c>
      <c r="H16" s="714" t="s">
        <v>9</v>
      </c>
      <c r="I16" s="714" t="s">
        <v>9</v>
      </c>
      <c r="J16" s="714" t="s">
        <v>9</v>
      </c>
      <c r="K16" s="714" t="s">
        <v>9</v>
      </c>
      <c r="L16" s="714" t="s">
        <v>9</v>
      </c>
      <c r="M16" s="714" t="s">
        <v>9</v>
      </c>
      <c r="N16" s="714" t="s">
        <v>9</v>
      </c>
      <c r="O16" s="714" t="s">
        <v>9</v>
      </c>
      <c r="P16" s="714" t="s">
        <v>9</v>
      </c>
      <c r="Q16" s="714" t="s">
        <v>9</v>
      </c>
      <c r="R16" s="714"/>
      <c r="S16" s="686"/>
    </row>
    <row r="17" spans="1:22" s="715" customFormat="1" ht="11.25" customHeight="1">
      <c r="A17" s="712"/>
      <c r="B17" s="713"/>
      <c r="C17" s="1127"/>
      <c r="D17" s="717" t="s">
        <v>304</v>
      </c>
      <c r="E17" s="714" t="s">
        <v>9</v>
      </c>
      <c r="F17" s="714" t="s">
        <v>9</v>
      </c>
      <c r="G17" s="714" t="s">
        <v>9</v>
      </c>
      <c r="H17" s="714" t="s">
        <v>9</v>
      </c>
      <c r="I17" s="714" t="s">
        <v>9</v>
      </c>
      <c r="J17" s="714" t="s">
        <v>9</v>
      </c>
      <c r="K17" s="714" t="s">
        <v>9</v>
      </c>
      <c r="L17" s="714" t="s">
        <v>9</v>
      </c>
      <c r="M17" s="714" t="s">
        <v>9</v>
      </c>
      <c r="N17" s="714">
        <v>9</v>
      </c>
      <c r="O17" s="714" t="s">
        <v>9</v>
      </c>
      <c r="P17" s="714" t="s">
        <v>9</v>
      </c>
      <c r="Q17" s="714" t="s">
        <v>9</v>
      </c>
      <c r="R17" s="646"/>
      <c r="S17" s="686"/>
    </row>
    <row r="18" spans="1:22" s="711" customFormat="1" ht="12.75" customHeight="1">
      <c r="A18" s="718"/>
      <c r="B18" s="719"/>
      <c r="C18" s="1124" t="s">
        <v>375</v>
      </c>
      <c r="D18" s="720"/>
      <c r="E18" s="709">
        <v>6</v>
      </c>
      <c r="F18" s="709">
        <v>6</v>
      </c>
      <c r="G18" s="709">
        <v>3</v>
      </c>
      <c r="H18" s="709">
        <v>3</v>
      </c>
      <c r="I18" s="709">
        <v>1</v>
      </c>
      <c r="J18" s="709">
        <v>2</v>
      </c>
      <c r="K18" s="709">
        <v>7</v>
      </c>
      <c r="L18" s="709">
        <v>1</v>
      </c>
      <c r="M18" s="709">
        <v>2</v>
      </c>
      <c r="N18" s="709">
        <v>7</v>
      </c>
      <c r="O18" s="709">
        <v>9</v>
      </c>
      <c r="P18" s="709">
        <v>2</v>
      </c>
      <c r="Q18" s="709">
        <v>8</v>
      </c>
      <c r="R18" s="784"/>
      <c r="S18" s="710"/>
    </row>
    <row r="19" spans="1:22" s="724" customFormat="1" ht="13.5" customHeight="1">
      <c r="A19" s="721"/>
      <c r="B19" s="722"/>
      <c r="C19" s="1124" t="s">
        <v>376</v>
      </c>
      <c r="D19" s="1124"/>
      <c r="E19" s="723">
        <v>77896</v>
      </c>
      <c r="F19" s="723">
        <v>9432</v>
      </c>
      <c r="G19" s="723">
        <v>4569</v>
      </c>
      <c r="H19" s="723">
        <v>3056</v>
      </c>
      <c r="I19" s="723">
        <v>39</v>
      </c>
      <c r="J19" s="723">
        <v>2848</v>
      </c>
      <c r="K19" s="723">
        <v>120779</v>
      </c>
      <c r="L19" s="723">
        <v>3543</v>
      </c>
      <c r="M19" s="723">
        <v>1200</v>
      </c>
      <c r="N19" s="723">
        <v>814</v>
      </c>
      <c r="O19" s="723">
        <v>8565</v>
      </c>
      <c r="P19" s="723">
        <v>31876</v>
      </c>
      <c r="Q19" s="723">
        <v>9184</v>
      </c>
      <c r="R19" s="784"/>
      <c r="S19" s="697"/>
      <c r="T19" s="998"/>
    </row>
    <row r="20" spans="1:22" ht="11.25" customHeight="1">
      <c r="A20" s="600"/>
      <c r="B20" s="691"/>
      <c r="C20" s="1584" t="s">
        <v>141</v>
      </c>
      <c r="D20" s="1584"/>
      <c r="E20" s="725" t="s">
        <v>9</v>
      </c>
      <c r="F20" s="725" t="s">
        <v>9</v>
      </c>
      <c r="G20" s="725" t="s">
        <v>9</v>
      </c>
      <c r="H20" s="725" t="s">
        <v>9</v>
      </c>
      <c r="I20" s="725" t="s">
        <v>9</v>
      </c>
      <c r="J20" s="725" t="s">
        <v>9</v>
      </c>
      <c r="K20" s="725" t="s">
        <v>9</v>
      </c>
      <c r="L20" s="725" t="s">
        <v>9</v>
      </c>
      <c r="M20" s="725" t="s">
        <v>9</v>
      </c>
      <c r="N20" s="725" t="s">
        <v>9</v>
      </c>
      <c r="O20" s="725" t="s">
        <v>9</v>
      </c>
      <c r="P20" s="725" t="s">
        <v>9</v>
      </c>
      <c r="Q20" s="1317" t="s">
        <v>9</v>
      </c>
      <c r="R20" s="784"/>
      <c r="S20" s="610"/>
    </row>
    <row r="21" spans="1:22" ht="11.25" customHeight="1">
      <c r="A21" s="600"/>
      <c r="B21" s="691"/>
      <c r="C21" s="1584" t="s">
        <v>140</v>
      </c>
      <c r="D21" s="1584"/>
      <c r="E21" s="725" t="s">
        <v>9</v>
      </c>
      <c r="F21" s="725" t="s">
        <v>9</v>
      </c>
      <c r="G21" s="725" t="s">
        <v>9</v>
      </c>
      <c r="H21" s="725" t="s">
        <v>9</v>
      </c>
      <c r="I21" s="725" t="s">
        <v>9</v>
      </c>
      <c r="J21" s="725" t="s">
        <v>9</v>
      </c>
      <c r="K21" s="725" t="s">
        <v>9</v>
      </c>
      <c r="L21" s="725" t="s">
        <v>9</v>
      </c>
      <c r="M21" s="725" t="s">
        <v>9</v>
      </c>
      <c r="N21" s="725" t="s">
        <v>9</v>
      </c>
      <c r="O21" s="725" t="s">
        <v>9</v>
      </c>
      <c r="P21" s="725" t="s">
        <v>9</v>
      </c>
      <c r="Q21" s="1317" t="s">
        <v>9</v>
      </c>
      <c r="R21" s="784"/>
      <c r="S21" s="610"/>
      <c r="V21" s="683"/>
    </row>
    <row r="22" spans="1:22" ht="11.25" customHeight="1">
      <c r="A22" s="600"/>
      <c r="B22" s="691"/>
      <c r="C22" s="1584" t="s">
        <v>139</v>
      </c>
      <c r="D22" s="1584"/>
      <c r="E22" s="725">
        <v>3462</v>
      </c>
      <c r="F22" s="725">
        <v>8583</v>
      </c>
      <c r="G22" s="725">
        <v>4289</v>
      </c>
      <c r="H22" s="725">
        <v>3046</v>
      </c>
      <c r="I22" s="725" t="s">
        <v>9</v>
      </c>
      <c r="J22" s="725" t="s">
        <v>9</v>
      </c>
      <c r="K22" s="725">
        <v>120541</v>
      </c>
      <c r="L22" s="725" t="s">
        <v>9</v>
      </c>
      <c r="M22" s="725">
        <v>305</v>
      </c>
      <c r="N22" s="725">
        <v>289</v>
      </c>
      <c r="O22" s="725">
        <v>5569</v>
      </c>
      <c r="P22" s="725">
        <v>31835</v>
      </c>
      <c r="Q22" s="725">
        <v>3418</v>
      </c>
      <c r="R22" s="784"/>
      <c r="S22" s="610"/>
      <c r="T22" s="683"/>
      <c r="U22" s="683"/>
    </row>
    <row r="23" spans="1:22" ht="11.25" customHeight="1">
      <c r="A23" s="600"/>
      <c r="B23" s="691"/>
      <c r="C23" s="1584" t="s">
        <v>138</v>
      </c>
      <c r="D23" s="1584"/>
      <c r="E23" s="725" t="s">
        <v>9</v>
      </c>
      <c r="F23" s="725" t="s">
        <v>9</v>
      </c>
      <c r="G23" s="725" t="s">
        <v>9</v>
      </c>
      <c r="H23" s="725" t="s">
        <v>9</v>
      </c>
      <c r="I23" s="725" t="s">
        <v>9</v>
      </c>
      <c r="J23" s="725" t="s">
        <v>9</v>
      </c>
      <c r="K23" s="725" t="s">
        <v>9</v>
      </c>
      <c r="L23" s="725" t="s">
        <v>9</v>
      </c>
      <c r="M23" s="725" t="s">
        <v>9</v>
      </c>
      <c r="N23" s="725" t="s">
        <v>9</v>
      </c>
      <c r="O23" s="725" t="s">
        <v>9</v>
      </c>
      <c r="P23" s="725" t="s">
        <v>9</v>
      </c>
      <c r="Q23" s="725">
        <v>1929</v>
      </c>
      <c r="R23" s="784"/>
      <c r="S23" s="610"/>
    </row>
    <row r="24" spans="1:22" ht="11.25" customHeight="1">
      <c r="A24" s="600"/>
      <c r="B24" s="691"/>
      <c r="C24" s="1584" t="s">
        <v>137</v>
      </c>
      <c r="D24" s="1584"/>
      <c r="E24" s="725" t="s">
        <v>9</v>
      </c>
      <c r="F24" s="725" t="s">
        <v>9</v>
      </c>
      <c r="G24" s="725" t="s">
        <v>9</v>
      </c>
      <c r="H24" s="725" t="s">
        <v>9</v>
      </c>
      <c r="I24" s="725">
        <v>39</v>
      </c>
      <c r="J24" s="725" t="s">
        <v>9</v>
      </c>
      <c r="K24" s="725" t="s">
        <v>9</v>
      </c>
      <c r="L24" s="725" t="s">
        <v>9</v>
      </c>
      <c r="M24" s="725" t="s">
        <v>9</v>
      </c>
      <c r="N24" s="725" t="s">
        <v>9</v>
      </c>
      <c r="O24" s="725" t="s">
        <v>9</v>
      </c>
      <c r="P24" s="725" t="s">
        <v>9</v>
      </c>
      <c r="Q24" s="1317" t="s">
        <v>9</v>
      </c>
      <c r="R24" s="784"/>
      <c r="S24" s="610"/>
    </row>
    <row r="25" spans="1:22" ht="11.25" customHeight="1">
      <c r="A25" s="600"/>
      <c r="B25" s="691"/>
      <c r="C25" s="1584" t="s">
        <v>136</v>
      </c>
      <c r="D25" s="1584"/>
      <c r="E25" s="725" t="s">
        <v>9</v>
      </c>
      <c r="F25" s="725" t="s">
        <v>9</v>
      </c>
      <c r="G25" s="725" t="s">
        <v>9</v>
      </c>
      <c r="H25" s="725" t="s">
        <v>9</v>
      </c>
      <c r="I25" s="725" t="s">
        <v>9</v>
      </c>
      <c r="J25" s="725" t="s">
        <v>9</v>
      </c>
      <c r="K25" s="725" t="s">
        <v>9</v>
      </c>
      <c r="L25" s="725" t="s">
        <v>9</v>
      </c>
      <c r="M25" s="725" t="s">
        <v>9</v>
      </c>
      <c r="N25" s="725" t="s">
        <v>9</v>
      </c>
      <c r="O25" s="725" t="s">
        <v>9</v>
      </c>
      <c r="P25" s="725" t="s">
        <v>9</v>
      </c>
      <c r="Q25" s="1317" t="s">
        <v>9</v>
      </c>
      <c r="R25" s="784"/>
      <c r="S25" s="610"/>
    </row>
    <row r="26" spans="1:22" ht="11.25" customHeight="1">
      <c r="A26" s="600"/>
      <c r="B26" s="691"/>
      <c r="C26" s="1584" t="s">
        <v>135</v>
      </c>
      <c r="D26" s="1584"/>
      <c r="E26" s="725">
        <v>702</v>
      </c>
      <c r="F26" s="725" t="s">
        <v>9</v>
      </c>
      <c r="G26" s="725" t="s">
        <v>9</v>
      </c>
      <c r="H26" s="725">
        <v>10</v>
      </c>
      <c r="I26" s="725" t="s">
        <v>9</v>
      </c>
      <c r="J26" s="725">
        <v>2848</v>
      </c>
      <c r="K26" s="725" t="s">
        <v>9</v>
      </c>
      <c r="L26" s="725">
        <v>3543</v>
      </c>
      <c r="M26" s="725">
        <v>895</v>
      </c>
      <c r="N26" s="725" t="s">
        <v>9</v>
      </c>
      <c r="O26" s="725">
        <v>2590</v>
      </c>
      <c r="P26" s="725" t="s">
        <v>9</v>
      </c>
      <c r="Q26" s="1317" t="s">
        <v>9</v>
      </c>
      <c r="R26" s="784"/>
      <c r="S26" s="610"/>
      <c r="V26" s="683"/>
    </row>
    <row r="27" spans="1:22" ht="11.25" customHeight="1">
      <c r="A27" s="600"/>
      <c r="B27" s="691"/>
      <c r="C27" s="1584" t="s">
        <v>134</v>
      </c>
      <c r="D27" s="1584"/>
      <c r="E27" s="725">
        <v>41</v>
      </c>
      <c r="F27" s="725" t="s">
        <v>9</v>
      </c>
      <c r="G27" s="725" t="s">
        <v>9</v>
      </c>
      <c r="H27" s="725" t="s">
        <v>9</v>
      </c>
      <c r="I27" s="725" t="s">
        <v>9</v>
      </c>
      <c r="J27" s="725" t="s">
        <v>9</v>
      </c>
      <c r="K27" s="725" t="s">
        <v>9</v>
      </c>
      <c r="L27" s="725" t="s">
        <v>9</v>
      </c>
      <c r="M27" s="725" t="s">
        <v>9</v>
      </c>
      <c r="N27" s="725">
        <v>503</v>
      </c>
      <c r="O27" s="725">
        <v>406</v>
      </c>
      <c r="P27" s="725">
        <v>41</v>
      </c>
      <c r="Q27" s="1317" t="s">
        <v>9</v>
      </c>
      <c r="R27" s="726"/>
      <c r="S27" s="610"/>
    </row>
    <row r="28" spans="1:22" ht="11.25" customHeight="1">
      <c r="A28" s="600"/>
      <c r="B28" s="691"/>
      <c r="C28" s="1584" t="s">
        <v>133</v>
      </c>
      <c r="D28" s="1584"/>
      <c r="E28" s="725" t="s">
        <v>9</v>
      </c>
      <c r="F28" s="725" t="s">
        <v>9</v>
      </c>
      <c r="G28" s="725" t="s">
        <v>9</v>
      </c>
      <c r="H28" s="725" t="s">
        <v>9</v>
      </c>
      <c r="I28" s="725" t="s">
        <v>9</v>
      </c>
      <c r="J28" s="725" t="s">
        <v>9</v>
      </c>
      <c r="K28" s="725" t="s">
        <v>9</v>
      </c>
      <c r="L28" s="725" t="s">
        <v>9</v>
      </c>
      <c r="M28" s="725" t="s">
        <v>9</v>
      </c>
      <c r="N28" s="725" t="s">
        <v>9</v>
      </c>
      <c r="O28" s="725" t="s">
        <v>9</v>
      </c>
      <c r="P28" s="725" t="s">
        <v>9</v>
      </c>
      <c r="Q28" s="1317" t="s">
        <v>9</v>
      </c>
      <c r="R28" s="726"/>
      <c r="S28" s="610"/>
      <c r="U28" s="683"/>
    </row>
    <row r="29" spans="1:22" ht="11.25" customHeight="1">
      <c r="A29" s="600"/>
      <c r="B29" s="691"/>
      <c r="C29" s="1584" t="s">
        <v>132</v>
      </c>
      <c r="D29" s="1584"/>
      <c r="E29" s="725">
        <v>1819</v>
      </c>
      <c r="F29" s="725" t="s">
        <v>9</v>
      </c>
      <c r="G29" s="725" t="s">
        <v>9</v>
      </c>
      <c r="H29" s="725" t="s">
        <v>9</v>
      </c>
      <c r="I29" s="725" t="s">
        <v>9</v>
      </c>
      <c r="J29" s="725" t="s">
        <v>9</v>
      </c>
      <c r="K29" s="725" t="s">
        <v>9</v>
      </c>
      <c r="L29" s="725" t="s">
        <v>9</v>
      </c>
      <c r="M29" s="725" t="s">
        <v>9</v>
      </c>
      <c r="N29" s="725" t="s">
        <v>9</v>
      </c>
      <c r="O29" s="725" t="s">
        <v>9</v>
      </c>
      <c r="P29" s="725" t="s">
        <v>9</v>
      </c>
      <c r="Q29" s="1317" t="s">
        <v>9</v>
      </c>
      <c r="R29" s="726"/>
      <c r="S29" s="610"/>
      <c r="T29" s="683"/>
    </row>
    <row r="30" spans="1:22" ht="11.25" customHeight="1">
      <c r="A30" s="600"/>
      <c r="B30" s="691"/>
      <c r="C30" s="1584" t="s">
        <v>131</v>
      </c>
      <c r="D30" s="1584"/>
      <c r="E30" s="725" t="s">
        <v>9</v>
      </c>
      <c r="F30" s="725">
        <v>23</v>
      </c>
      <c r="G30" s="725" t="s">
        <v>9</v>
      </c>
      <c r="H30" s="725" t="s">
        <v>9</v>
      </c>
      <c r="I30" s="725" t="s">
        <v>9</v>
      </c>
      <c r="J30" s="725" t="s">
        <v>9</v>
      </c>
      <c r="K30" s="725" t="s">
        <v>9</v>
      </c>
      <c r="L30" s="725" t="s">
        <v>9</v>
      </c>
      <c r="M30" s="725" t="s">
        <v>9</v>
      </c>
      <c r="N30" s="725" t="s">
        <v>9</v>
      </c>
      <c r="O30" s="725" t="s">
        <v>9</v>
      </c>
      <c r="P30" s="725" t="s">
        <v>9</v>
      </c>
      <c r="Q30" s="1317" t="s">
        <v>9</v>
      </c>
      <c r="R30" s="726"/>
      <c r="S30" s="610"/>
    </row>
    <row r="31" spans="1:22" ht="11.25" customHeight="1">
      <c r="A31" s="600"/>
      <c r="B31" s="691"/>
      <c r="C31" s="1584" t="s">
        <v>130</v>
      </c>
      <c r="D31" s="1584"/>
      <c r="E31" s="725" t="s">
        <v>9</v>
      </c>
      <c r="F31" s="725" t="s">
        <v>9</v>
      </c>
      <c r="G31" s="725" t="s">
        <v>9</v>
      </c>
      <c r="H31" s="725" t="s">
        <v>9</v>
      </c>
      <c r="I31" s="725" t="s">
        <v>9</v>
      </c>
      <c r="J31" s="725" t="s">
        <v>9</v>
      </c>
      <c r="K31" s="725" t="s">
        <v>9</v>
      </c>
      <c r="L31" s="725" t="s">
        <v>9</v>
      </c>
      <c r="M31" s="725" t="s">
        <v>9</v>
      </c>
      <c r="N31" s="725" t="s">
        <v>9</v>
      </c>
      <c r="O31" s="725" t="s">
        <v>9</v>
      </c>
      <c r="P31" s="725" t="s">
        <v>9</v>
      </c>
      <c r="Q31" s="1317" t="s">
        <v>9</v>
      </c>
      <c r="R31" s="726"/>
      <c r="S31" s="610"/>
    </row>
    <row r="32" spans="1:22" ht="11.25" customHeight="1">
      <c r="A32" s="600"/>
      <c r="B32" s="691"/>
      <c r="C32" s="1584" t="s">
        <v>129</v>
      </c>
      <c r="D32" s="1584"/>
      <c r="E32" s="725" t="s">
        <v>9</v>
      </c>
      <c r="F32" s="725" t="s">
        <v>9</v>
      </c>
      <c r="G32" s="725" t="s">
        <v>9</v>
      </c>
      <c r="H32" s="725" t="s">
        <v>9</v>
      </c>
      <c r="I32" s="725" t="s">
        <v>9</v>
      </c>
      <c r="J32" s="725" t="s">
        <v>9</v>
      </c>
      <c r="K32" s="725" t="s">
        <v>9</v>
      </c>
      <c r="L32" s="725" t="s">
        <v>9</v>
      </c>
      <c r="M32" s="725" t="s">
        <v>9</v>
      </c>
      <c r="N32" s="725" t="s">
        <v>9</v>
      </c>
      <c r="O32" s="725" t="s">
        <v>9</v>
      </c>
      <c r="P32" s="725" t="s">
        <v>9</v>
      </c>
      <c r="Q32" s="1317" t="s">
        <v>9</v>
      </c>
      <c r="R32" s="726"/>
      <c r="S32" s="610"/>
    </row>
    <row r="33" spans="1:20" ht="11.25" customHeight="1">
      <c r="A33" s="600"/>
      <c r="B33" s="691"/>
      <c r="C33" s="1584" t="s">
        <v>128</v>
      </c>
      <c r="D33" s="1584"/>
      <c r="E33" s="725">
        <v>71872</v>
      </c>
      <c r="F33" s="725" t="s">
        <v>9</v>
      </c>
      <c r="G33" s="725">
        <v>280</v>
      </c>
      <c r="H33" s="725" t="s">
        <v>9</v>
      </c>
      <c r="I33" s="725" t="s">
        <v>9</v>
      </c>
      <c r="J33" s="725" t="s">
        <v>9</v>
      </c>
      <c r="K33" s="725">
        <v>227</v>
      </c>
      <c r="L33" s="725" t="s">
        <v>9</v>
      </c>
      <c r="M33" s="725" t="s">
        <v>9</v>
      </c>
      <c r="N33" s="725" t="s">
        <v>9</v>
      </c>
      <c r="O33" s="725" t="s">
        <v>9</v>
      </c>
      <c r="P33" s="725" t="s">
        <v>9</v>
      </c>
      <c r="Q33" s="1317" t="s">
        <v>9</v>
      </c>
      <c r="R33" s="726"/>
      <c r="S33" s="610"/>
    </row>
    <row r="34" spans="1:20" ht="11.25" customHeight="1">
      <c r="A34" s="600">
        <v>4661</v>
      </c>
      <c r="B34" s="691"/>
      <c r="C34" s="1585" t="s">
        <v>127</v>
      </c>
      <c r="D34" s="1585"/>
      <c r="E34" s="725" t="s">
        <v>9</v>
      </c>
      <c r="F34" s="725" t="s">
        <v>9</v>
      </c>
      <c r="G34" s="725" t="s">
        <v>9</v>
      </c>
      <c r="H34" s="725" t="s">
        <v>9</v>
      </c>
      <c r="I34" s="725" t="s">
        <v>9</v>
      </c>
      <c r="J34" s="725" t="s">
        <v>9</v>
      </c>
      <c r="K34" s="725" t="s">
        <v>9</v>
      </c>
      <c r="L34" s="725" t="s">
        <v>9</v>
      </c>
      <c r="M34" s="725" t="s">
        <v>9</v>
      </c>
      <c r="N34" s="725" t="s">
        <v>9</v>
      </c>
      <c r="O34" s="725" t="s">
        <v>9</v>
      </c>
      <c r="P34" s="725" t="s">
        <v>9</v>
      </c>
      <c r="Q34" s="1317" t="s">
        <v>9</v>
      </c>
      <c r="R34" s="726"/>
      <c r="S34" s="610"/>
    </row>
    <row r="35" spans="1:20" ht="11.25" customHeight="1">
      <c r="A35" s="600"/>
      <c r="B35" s="691"/>
      <c r="C35" s="1584" t="s">
        <v>126</v>
      </c>
      <c r="D35" s="1584"/>
      <c r="E35" s="725" t="s">
        <v>9</v>
      </c>
      <c r="F35" s="725" t="s">
        <v>9</v>
      </c>
      <c r="G35" s="725" t="s">
        <v>9</v>
      </c>
      <c r="H35" s="725" t="s">
        <v>9</v>
      </c>
      <c r="I35" s="725" t="s">
        <v>9</v>
      </c>
      <c r="J35" s="725" t="s">
        <v>9</v>
      </c>
      <c r="K35" s="725" t="s">
        <v>9</v>
      </c>
      <c r="L35" s="725" t="s">
        <v>9</v>
      </c>
      <c r="M35" s="725" t="s">
        <v>9</v>
      </c>
      <c r="N35" s="725" t="s">
        <v>9</v>
      </c>
      <c r="O35" s="725" t="s">
        <v>9</v>
      </c>
      <c r="P35" s="725" t="s">
        <v>9</v>
      </c>
      <c r="Q35" s="1317" t="s">
        <v>9</v>
      </c>
      <c r="R35" s="726"/>
      <c r="S35" s="610"/>
    </row>
    <row r="36" spans="1:20" ht="11.25" customHeight="1">
      <c r="A36" s="600"/>
      <c r="B36" s="691"/>
      <c r="C36" s="1584" t="s">
        <v>125</v>
      </c>
      <c r="D36" s="1584"/>
      <c r="E36" s="725" t="s">
        <v>9</v>
      </c>
      <c r="F36" s="725" t="s">
        <v>9</v>
      </c>
      <c r="G36" s="725" t="s">
        <v>9</v>
      </c>
      <c r="H36" s="725" t="s">
        <v>9</v>
      </c>
      <c r="I36" s="725" t="s">
        <v>9</v>
      </c>
      <c r="J36" s="725" t="s">
        <v>9</v>
      </c>
      <c r="K36" s="725" t="s">
        <v>9</v>
      </c>
      <c r="L36" s="725" t="s">
        <v>9</v>
      </c>
      <c r="M36" s="725" t="s">
        <v>9</v>
      </c>
      <c r="N36" s="725" t="s">
        <v>9</v>
      </c>
      <c r="O36" s="725" t="s">
        <v>9</v>
      </c>
      <c r="P36" s="725" t="s">
        <v>9</v>
      </c>
      <c r="Q36" s="1317" t="s">
        <v>9</v>
      </c>
      <c r="R36" s="726"/>
      <c r="S36" s="610"/>
    </row>
    <row r="37" spans="1:20" ht="11.25" customHeight="1">
      <c r="A37" s="600"/>
      <c r="B37" s="691"/>
      <c r="C37" s="1584" t="s">
        <v>356</v>
      </c>
      <c r="D37" s="1584"/>
      <c r="E37" s="725" t="s">
        <v>9</v>
      </c>
      <c r="F37" s="725">
        <v>826</v>
      </c>
      <c r="G37" s="725" t="s">
        <v>9</v>
      </c>
      <c r="H37" s="725" t="s">
        <v>9</v>
      </c>
      <c r="I37" s="725" t="s">
        <v>9</v>
      </c>
      <c r="J37" s="725" t="s">
        <v>9</v>
      </c>
      <c r="K37" s="725">
        <v>11</v>
      </c>
      <c r="L37" s="725" t="s">
        <v>9</v>
      </c>
      <c r="M37" s="725" t="s">
        <v>9</v>
      </c>
      <c r="N37" s="725" t="s">
        <v>9</v>
      </c>
      <c r="O37" s="725" t="s">
        <v>9</v>
      </c>
      <c r="P37" s="725" t="s">
        <v>9</v>
      </c>
      <c r="Q37" s="1317" t="s">
        <v>9</v>
      </c>
      <c r="R37" s="784"/>
      <c r="S37" s="610"/>
    </row>
    <row r="38" spans="1:20" ht="11.25" customHeight="1">
      <c r="A38" s="600"/>
      <c r="B38" s="691"/>
      <c r="C38" s="1584" t="s">
        <v>124</v>
      </c>
      <c r="D38" s="1584"/>
      <c r="E38" s="725" t="s">
        <v>9</v>
      </c>
      <c r="F38" s="725" t="s">
        <v>9</v>
      </c>
      <c r="G38" s="725" t="s">
        <v>9</v>
      </c>
      <c r="H38" s="725" t="s">
        <v>9</v>
      </c>
      <c r="I38" s="725" t="s">
        <v>9</v>
      </c>
      <c r="J38" s="725" t="s">
        <v>9</v>
      </c>
      <c r="K38" s="725" t="s">
        <v>9</v>
      </c>
      <c r="L38" s="725" t="s">
        <v>9</v>
      </c>
      <c r="M38" s="725" t="s">
        <v>9</v>
      </c>
      <c r="N38" s="725">
        <v>22</v>
      </c>
      <c r="O38" s="725" t="s">
        <v>9</v>
      </c>
      <c r="P38" s="725" t="s">
        <v>9</v>
      </c>
      <c r="Q38" s="1317" t="s">
        <v>9</v>
      </c>
      <c r="R38" s="784"/>
      <c r="S38" s="610"/>
    </row>
    <row r="39" spans="1:20" ht="11.25" customHeight="1">
      <c r="A39" s="600"/>
      <c r="B39" s="691"/>
      <c r="C39" s="1584" t="s">
        <v>123</v>
      </c>
      <c r="D39" s="1584"/>
      <c r="E39" s="725" t="s">
        <v>9</v>
      </c>
      <c r="F39" s="725" t="s">
        <v>9</v>
      </c>
      <c r="G39" s="725" t="s">
        <v>9</v>
      </c>
      <c r="H39" s="725" t="s">
        <v>9</v>
      </c>
      <c r="I39" s="725" t="s">
        <v>9</v>
      </c>
      <c r="J39" s="725" t="s">
        <v>9</v>
      </c>
      <c r="K39" s="725" t="s">
        <v>9</v>
      </c>
      <c r="L39" s="725" t="s">
        <v>9</v>
      </c>
      <c r="M39" s="725" t="s">
        <v>9</v>
      </c>
      <c r="N39" s="725" t="s">
        <v>9</v>
      </c>
      <c r="O39" s="725" t="s">
        <v>9</v>
      </c>
      <c r="P39" s="725" t="s">
        <v>9</v>
      </c>
      <c r="Q39" s="1317" t="s">
        <v>9</v>
      </c>
      <c r="R39" s="784"/>
      <c r="S39" s="610"/>
    </row>
    <row r="40" spans="1:20" s="715" customFormat="1" ht="11.25" customHeight="1">
      <c r="A40" s="712"/>
      <c r="B40" s="713"/>
      <c r="C40" s="1584" t="s">
        <v>122</v>
      </c>
      <c r="D40" s="1584"/>
      <c r="E40" s="725" t="s">
        <v>9</v>
      </c>
      <c r="F40" s="725" t="s">
        <v>9</v>
      </c>
      <c r="G40" s="725" t="s">
        <v>9</v>
      </c>
      <c r="H40" s="725" t="s">
        <v>9</v>
      </c>
      <c r="I40" s="725" t="s">
        <v>9</v>
      </c>
      <c r="J40" s="725" t="s">
        <v>9</v>
      </c>
      <c r="K40" s="725" t="s">
        <v>9</v>
      </c>
      <c r="L40" s="725" t="s">
        <v>9</v>
      </c>
      <c r="M40" s="725" t="s">
        <v>9</v>
      </c>
      <c r="N40" s="725" t="s">
        <v>9</v>
      </c>
      <c r="O40" s="725" t="s">
        <v>9</v>
      </c>
      <c r="P40" s="725" t="s">
        <v>9</v>
      </c>
      <c r="Q40" s="1317" t="s">
        <v>9</v>
      </c>
      <c r="R40" s="784"/>
      <c r="S40" s="686"/>
    </row>
    <row r="41" spans="1:20" s="715" customFormat="1" ht="11.25" customHeight="1">
      <c r="A41" s="712"/>
      <c r="B41" s="713"/>
      <c r="C41" s="1586" t="s">
        <v>121</v>
      </c>
      <c r="D41" s="1586"/>
      <c r="E41" s="725" t="s">
        <v>9</v>
      </c>
      <c r="F41" s="725" t="s">
        <v>9</v>
      </c>
      <c r="G41" s="725" t="s">
        <v>9</v>
      </c>
      <c r="H41" s="725" t="s">
        <v>9</v>
      </c>
      <c r="I41" s="725" t="s">
        <v>9</v>
      </c>
      <c r="J41" s="725" t="s">
        <v>9</v>
      </c>
      <c r="K41" s="725" t="s">
        <v>9</v>
      </c>
      <c r="L41" s="725" t="s">
        <v>9</v>
      </c>
      <c r="M41" s="725" t="s">
        <v>9</v>
      </c>
      <c r="N41" s="725" t="s">
        <v>9</v>
      </c>
      <c r="O41" s="725" t="s">
        <v>9</v>
      </c>
      <c r="P41" s="725" t="s">
        <v>9</v>
      </c>
      <c r="Q41" s="1317" t="s">
        <v>9</v>
      </c>
      <c r="R41" s="784"/>
      <c r="S41" s="686"/>
    </row>
    <row r="42" spans="1:20" s="711" customFormat="1" ht="11.25" customHeight="1">
      <c r="A42" s="707"/>
      <c r="B42" s="727"/>
      <c r="C42" s="1124" t="s">
        <v>373</v>
      </c>
      <c r="D42" s="682"/>
      <c r="E42" s="728">
        <v>26.4</v>
      </c>
      <c r="F42" s="728">
        <v>14.5</v>
      </c>
      <c r="G42" s="728">
        <v>12.7</v>
      </c>
      <c r="H42" s="728">
        <v>31.4</v>
      </c>
      <c r="I42" s="728">
        <v>48</v>
      </c>
      <c r="J42" s="728">
        <v>12</v>
      </c>
      <c r="K42" s="728">
        <v>35</v>
      </c>
      <c r="L42" s="728">
        <v>12</v>
      </c>
      <c r="M42" s="728">
        <v>12</v>
      </c>
      <c r="N42" s="728">
        <v>24.5</v>
      </c>
      <c r="O42" s="728">
        <v>30.8</v>
      </c>
      <c r="P42" s="728">
        <v>24</v>
      </c>
      <c r="Q42" s="1375">
        <v>21</v>
      </c>
      <c r="R42" s="784"/>
      <c r="S42" s="710"/>
    </row>
    <row r="43" spans="1:20" s="711" customFormat="1" ht="10.5" customHeight="1">
      <c r="A43" s="707"/>
      <c r="B43" s="727"/>
      <c r="C43" s="1124" t="s">
        <v>374</v>
      </c>
      <c r="D43" s="682"/>
      <c r="E43" s="723"/>
      <c r="F43" s="723"/>
      <c r="G43" s="723"/>
      <c r="H43" s="723"/>
      <c r="I43" s="723"/>
      <c r="J43" s="723"/>
      <c r="K43" s="723"/>
      <c r="L43" s="723"/>
      <c r="M43" s="723"/>
      <c r="N43" s="723"/>
      <c r="O43" s="723"/>
      <c r="P43" s="723"/>
      <c r="Q43" s="728"/>
      <c r="R43" s="784"/>
      <c r="S43" s="710"/>
    </row>
    <row r="44" spans="1:20" ht="9.75" customHeight="1">
      <c r="A44" s="600"/>
      <c r="B44" s="691"/>
      <c r="C44" s="729"/>
      <c r="D44" s="730" t="s">
        <v>120</v>
      </c>
      <c r="E44" s="732">
        <v>0.9</v>
      </c>
      <c r="F44" s="732">
        <v>2</v>
      </c>
      <c r="G44" s="732">
        <v>1.3</v>
      </c>
      <c r="H44" s="732">
        <v>1.1000000000000001</v>
      </c>
      <c r="I44" s="732">
        <v>1.2</v>
      </c>
      <c r="J44" s="732">
        <v>1.1000000000000001</v>
      </c>
      <c r="K44" s="732">
        <v>1.1000000000000001</v>
      </c>
      <c r="L44" s="732">
        <v>0.9</v>
      </c>
      <c r="M44" s="732">
        <v>1.9</v>
      </c>
      <c r="N44" s="732">
        <v>0.8</v>
      </c>
      <c r="O44" s="732">
        <v>0.6</v>
      </c>
      <c r="P44" s="732">
        <v>0.6</v>
      </c>
      <c r="Q44" s="1013">
        <v>0.7</v>
      </c>
      <c r="R44" s="784"/>
      <c r="S44" s="610"/>
      <c r="T44" s="684"/>
    </row>
    <row r="45" spans="1:20" ht="9.75" customHeight="1">
      <c r="A45" s="600"/>
      <c r="B45" s="691"/>
      <c r="C45" s="729"/>
      <c r="D45" s="731" t="s">
        <v>119</v>
      </c>
      <c r="E45" s="732">
        <v>-1.7</v>
      </c>
      <c r="F45" s="732">
        <v>-1.2</v>
      </c>
      <c r="G45" s="732">
        <v>-2.2000000000000002</v>
      </c>
      <c r="H45" s="732">
        <v>-1.5</v>
      </c>
      <c r="I45" s="732">
        <v>-0.5</v>
      </c>
      <c r="J45" s="732">
        <v>-2.5</v>
      </c>
      <c r="K45" s="732">
        <v>-1.6</v>
      </c>
      <c r="L45" s="732">
        <v>-2.7</v>
      </c>
      <c r="M45" s="732">
        <v>-0.9</v>
      </c>
      <c r="N45" s="732">
        <v>-2</v>
      </c>
      <c r="O45" s="732">
        <v>-2</v>
      </c>
      <c r="P45" s="732">
        <v>-2.1</v>
      </c>
      <c r="Q45" s="1013">
        <v>-2</v>
      </c>
      <c r="R45" s="784"/>
      <c r="S45" s="610"/>
    </row>
    <row r="46" spans="1:20" ht="25.5" customHeight="1">
      <c r="A46" s="600"/>
      <c r="B46" s="691"/>
      <c r="C46" s="1569" t="s">
        <v>306</v>
      </c>
      <c r="D46" s="1583"/>
      <c r="E46" s="1583"/>
      <c r="F46" s="1583"/>
      <c r="G46" s="1583"/>
      <c r="H46" s="1583"/>
      <c r="I46" s="1583"/>
      <c r="J46" s="1583"/>
      <c r="K46" s="1583"/>
      <c r="L46" s="1583"/>
      <c r="M46" s="1583"/>
      <c r="N46" s="1583"/>
      <c r="O46" s="1583"/>
      <c r="P46" s="1583"/>
      <c r="Q46" s="1583"/>
      <c r="R46" s="784"/>
      <c r="S46" s="610"/>
    </row>
    <row r="47" spans="1:20" ht="6.75" customHeight="1">
      <c r="A47" s="600"/>
      <c r="B47" s="691"/>
      <c r="C47" s="1569"/>
      <c r="D47" s="1569"/>
      <c r="E47" s="1569"/>
      <c r="F47" s="1569"/>
      <c r="G47" s="1569"/>
      <c r="H47" s="1569"/>
      <c r="I47" s="1569"/>
      <c r="J47" s="1569"/>
      <c r="K47" s="1569"/>
      <c r="L47" s="1569"/>
      <c r="M47" s="1569"/>
      <c r="N47" s="1569"/>
      <c r="O47" s="1569"/>
      <c r="P47" s="1569"/>
      <c r="Q47" s="1569"/>
      <c r="R47" s="784"/>
      <c r="S47" s="610"/>
    </row>
    <row r="48" spans="1:20" ht="13.5" customHeight="1">
      <c r="A48" s="600"/>
      <c r="B48" s="691"/>
      <c r="C48" s="733" t="s">
        <v>578</v>
      </c>
      <c r="D48" s="734"/>
      <c r="E48" s="735"/>
      <c r="F48" s="735"/>
      <c r="G48" s="735"/>
      <c r="H48" s="735"/>
      <c r="I48" s="735"/>
      <c r="J48" s="735"/>
      <c r="K48" s="735"/>
      <c r="L48" s="735"/>
      <c r="M48" s="735"/>
      <c r="N48" s="735"/>
      <c r="O48" s="735"/>
      <c r="P48" s="735"/>
      <c r="Q48" s="736"/>
      <c r="R48" s="784"/>
      <c r="S48" s="610"/>
    </row>
    <row r="49" spans="1:21" ht="3.75" customHeight="1">
      <c r="A49" s="600"/>
      <c r="B49" s="691"/>
      <c r="C49" s="737"/>
      <c r="D49" s="688"/>
      <c r="E49" s="738"/>
      <c r="F49" s="738"/>
      <c r="G49" s="739"/>
      <c r="H49" s="738"/>
      <c r="I49" s="738"/>
      <c r="J49" s="740"/>
      <c r="K49" s="740"/>
      <c r="L49" s="740"/>
      <c r="M49" s="740"/>
      <c r="N49" s="741"/>
      <c r="O49" s="741"/>
      <c r="P49" s="741"/>
      <c r="Q49" s="741"/>
      <c r="R49" s="784"/>
      <c r="S49" s="610"/>
    </row>
    <row r="50" spans="1:21" ht="12.75" customHeight="1">
      <c r="A50" s="600"/>
      <c r="B50" s="691"/>
      <c r="C50" s="1570" t="s">
        <v>118</v>
      </c>
      <c r="D50" s="1570"/>
      <c r="E50" s="1571" t="s">
        <v>297</v>
      </c>
      <c r="F50" s="1571"/>
      <c r="G50" s="1572" t="s">
        <v>436</v>
      </c>
      <c r="H50" s="1572"/>
      <c r="I50" s="1574" t="s">
        <v>117</v>
      </c>
      <c r="J50" s="1575"/>
      <c r="K50" s="1575"/>
      <c r="L50" s="1575"/>
      <c r="M50" s="1576"/>
      <c r="N50" s="1575" t="s">
        <v>116</v>
      </c>
      <c r="O50" s="1575"/>
      <c r="P50" s="1575"/>
      <c r="Q50" s="1575"/>
      <c r="R50" s="784"/>
      <c r="S50" s="610"/>
    </row>
    <row r="51" spans="1:21" ht="12.75" customHeight="1">
      <c r="A51" s="600"/>
      <c r="B51" s="691"/>
      <c r="C51" s="1570"/>
      <c r="D51" s="1570"/>
      <c r="E51" s="883" t="s">
        <v>70</v>
      </c>
      <c r="F51" s="995" t="s">
        <v>115</v>
      </c>
      <c r="G51" s="1573"/>
      <c r="H51" s="1573"/>
      <c r="I51" s="1577" t="s">
        <v>114</v>
      </c>
      <c r="J51" s="1578"/>
      <c r="K51" s="1578" t="s">
        <v>113</v>
      </c>
      <c r="L51" s="1578"/>
      <c r="M51" s="1157" t="s">
        <v>112</v>
      </c>
      <c r="N51" s="1578" t="s">
        <v>114</v>
      </c>
      <c r="O51" s="1578"/>
      <c r="P51" s="884" t="s">
        <v>113</v>
      </c>
      <c r="Q51" s="884" t="s">
        <v>112</v>
      </c>
      <c r="R51" s="784"/>
      <c r="S51" s="610"/>
    </row>
    <row r="52" spans="1:21" ht="2.25" customHeight="1">
      <c r="A52" s="600"/>
      <c r="B52" s="691"/>
      <c r="C52" s="314"/>
      <c r="D52" s="314"/>
      <c r="E52" s="742"/>
      <c r="F52" s="744"/>
      <c r="G52" s="745"/>
      <c r="H52" s="745"/>
      <c r="I52" s="1158"/>
      <c r="J52" s="110"/>
      <c r="K52" s="110"/>
      <c r="L52" s="110"/>
      <c r="M52" s="1159"/>
      <c r="N52" s="110"/>
      <c r="O52" s="110"/>
      <c r="P52" s="110"/>
      <c r="Q52" s="110"/>
      <c r="R52" s="784"/>
      <c r="S52" s="610"/>
    </row>
    <row r="53" spans="1:21" ht="27.75" customHeight="1">
      <c r="A53" s="600"/>
      <c r="B53" s="691"/>
      <c r="C53" s="1579" t="s">
        <v>579</v>
      </c>
      <c r="D53" s="1579"/>
      <c r="E53" s="1312">
        <v>3029</v>
      </c>
      <c r="F53" s="1313">
        <f>+E53/Q19*100</f>
        <v>32.981271777003485</v>
      </c>
      <c r="G53" s="1580">
        <v>36</v>
      </c>
      <c r="H53" s="1580"/>
      <c r="I53" s="1581">
        <v>2.2000000000000002</v>
      </c>
      <c r="J53" s="1582"/>
      <c r="K53" s="1582">
        <v>-5.4</v>
      </c>
      <c r="L53" s="1582"/>
      <c r="M53" s="1314">
        <v>8</v>
      </c>
      <c r="N53" s="1582">
        <v>0.7</v>
      </c>
      <c r="O53" s="1582"/>
      <c r="P53" s="1315">
        <v>-1.9</v>
      </c>
      <c r="Q53" s="1315">
        <v>2.6</v>
      </c>
      <c r="R53" s="784"/>
      <c r="S53" s="610"/>
      <c r="U53" s="684"/>
    </row>
    <row r="54" spans="1:21" s="674" customFormat="1" ht="9.75" customHeight="1">
      <c r="A54" s="718"/>
      <c r="B54" s="691"/>
      <c r="C54" s="746" t="s">
        <v>567</v>
      </c>
      <c r="D54" s="747"/>
      <c r="E54" s="693"/>
      <c r="F54" s="693"/>
      <c r="G54" s="748"/>
      <c r="H54" s="748"/>
      <c r="I54" s="749" t="s">
        <v>110</v>
      </c>
      <c r="J54" s="693"/>
      <c r="K54" s="693"/>
      <c r="L54" s="693"/>
      <c r="M54" s="693"/>
      <c r="N54" s="693"/>
      <c r="O54" s="693"/>
      <c r="P54" s="693" t="s">
        <v>109</v>
      </c>
      <c r="Q54" s="693"/>
      <c r="R54" s="784"/>
      <c r="S54" s="750"/>
    </row>
    <row r="55" spans="1:21" s="674" customFormat="1" ht="12" customHeight="1" thickBot="1">
      <c r="A55" s="718"/>
      <c r="B55" s="751"/>
      <c r="C55" s="752"/>
      <c r="D55" s="753"/>
      <c r="E55" s="755"/>
      <c r="F55" s="755"/>
      <c r="G55" s="755"/>
      <c r="H55" s="755"/>
      <c r="I55" s="755"/>
      <c r="J55" s="755"/>
      <c r="K55" s="755"/>
      <c r="L55" s="755"/>
      <c r="M55" s="755"/>
      <c r="N55" s="755"/>
      <c r="O55" s="755"/>
      <c r="P55" s="755"/>
      <c r="Q55" s="694" t="s">
        <v>75</v>
      </c>
      <c r="R55" s="756"/>
      <c r="S55" s="757"/>
    </row>
    <row r="56" spans="1:21" ht="13.5" customHeight="1" thickBot="1">
      <c r="A56" s="600"/>
      <c r="B56" s="751"/>
      <c r="C56" s="1566" t="s">
        <v>372</v>
      </c>
      <c r="D56" s="1567"/>
      <c r="E56" s="1567"/>
      <c r="F56" s="1567"/>
      <c r="G56" s="1567"/>
      <c r="H56" s="1567"/>
      <c r="I56" s="1567"/>
      <c r="J56" s="1567"/>
      <c r="K56" s="1567"/>
      <c r="L56" s="1567"/>
      <c r="M56" s="1567"/>
      <c r="N56" s="1567"/>
      <c r="O56" s="1567"/>
      <c r="P56" s="1567"/>
      <c r="Q56" s="1568"/>
      <c r="R56" s="694"/>
      <c r="S56" s="677"/>
    </row>
    <row r="57" spans="1:21" ht="2.25" customHeight="1">
      <c r="A57" s="600"/>
      <c r="B57" s="751"/>
      <c r="C57" s="1563" t="s">
        <v>71</v>
      </c>
      <c r="D57" s="1564"/>
      <c r="E57" s="677"/>
      <c r="F57" s="677"/>
      <c r="G57" s="759"/>
      <c r="H57" s="759"/>
      <c r="I57" s="759"/>
      <c r="J57" s="759"/>
      <c r="K57" s="759"/>
      <c r="L57" s="759"/>
      <c r="M57" s="759"/>
      <c r="N57" s="759"/>
      <c r="O57" s="759"/>
      <c r="P57" s="759"/>
      <c r="Q57" s="759"/>
      <c r="R57" s="756"/>
      <c r="S57" s="677"/>
    </row>
    <row r="58" spans="1:21" ht="11.25" customHeight="1">
      <c r="A58" s="600"/>
      <c r="B58" s="691"/>
      <c r="C58" s="1564"/>
      <c r="D58" s="1564"/>
      <c r="E58" s="1492">
        <v>2012</v>
      </c>
      <c r="F58" s="1492"/>
      <c r="G58" s="1492"/>
      <c r="H58" s="1492"/>
      <c r="I58" s="1492"/>
      <c r="J58" s="1492"/>
      <c r="K58" s="1491">
        <v>2013</v>
      </c>
      <c r="L58" s="1492"/>
      <c r="M58" s="1492"/>
      <c r="N58" s="1492"/>
      <c r="O58" s="1492"/>
      <c r="P58" s="1492"/>
      <c r="Q58" s="1492"/>
      <c r="R58" s="610"/>
      <c r="S58" s="610"/>
    </row>
    <row r="59" spans="1:21" ht="10.5" customHeight="1">
      <c r="A59" s="600"/>
      <c r="B59" s="691"/>
      <c r="C59" s="615"/>
      <c r="D59" s="615"/>
      <c r="E59" s="917" t="s">
        <v>103</v>
      </c>
      <c r="F59" s="917" t="s">
        <v>102</v>
      </c>
      <c r="G59" s="917" t="s">
        <v>101</v>
      </c>
      <c r="H59" s="917" t="s">
        <v>100</v>
      </c>
      <c r="I59" s="917" t="s">
        <v>99</v>
      </c>
      <c r="J59" s="917" t="s">
        <v>98</v>
      </c>
      <c r="K59" s="1160" t="s">
        <v>97</v>
      </c>
      <c r="L59" s="917" t="s">
        <v>108</v>
      </c>
      <c r="M59" s="917" t="s">
        <v>107</v>
      </c>
      <c r="N59" s="917" t="s">
        <v>106</v>
      </c>
      <c r="O59" s="917" t="s">
        <v>105</v>
      </c>
      <c r="P59" s="917" t="s">
        <v>104</v>
      </c>
      <c r="Q59" s="676" t="s">
        <v>103</v>
      </c>
      <c r="R59" s="784"/>
      <c r="S59" s="610"/>
    </row>
    <row r="60" spans="1:21" ht="9" customHeight="1">
      <c r="A60" s="600"/>
      <c r="B60" s="751"/>
      <c r="C60" s="1565" t="s">
        <v>96</v>
      </c>
      <c r="D60" s="1565"/>
      <c r="E60" s="761"/>
      <c r="F60" s="761"/>
      <c r="G60" s="761"/>
      <c r="H60" s="761"/>
      <c r="I60" s="761"/>
      <c r="J60" s="761"/>
      <c r="K60" s="761"/>
      <c r="L60" s="761"/>
      <c r="M60" s="761"/>
      <c r="N60" s="761"/>
      <c r="O60" s="761"/>
      <c r="P60" s="761"/>
      <c r="Q60" s="914"/>
      <c r="R60" s="756"/>
      <c r="S60" s="677"/>
    </row>
    <row r="61" spans="1:21" s="766" customFormat="1" ht="9.75" customHeight="1">
      <c r="A61" s="762"/>
      <c r="B61" s="763"/>
      <c r="C61" s="764" t="s">
        <v>95</v>
      </c>
      <c r="D61" s="629"/>
      <c r="E61" s="765">
        <v>-0.01</v>
      </c>
      <c r="F61" s="765">
        <v>-0.1</v>
      </c>
      <c r="G61" s="765">
        <v>0.62</v>
      </c>
      <c r="H61" s="765">
        <v>0.31</v>
      </c>
      <c r="I61" s="765">
        <v>-0.32</v>
      </c>
      <c r="J61" s="765">
        <v>0.01</v>
      </c>
      <c r="K61" s="765">
        <v>-1.24</v>
      </c>
      <c r="L61" s="765">
        <v>-0.12</v>
      </c>
      <c r="M61" s="765">
        <v>1.65</v>
      </c>
      <c r="N61" s="765">
        <v>0.01</v>
      </c>
      <c r="O61" s="765">
        <v>0.17</v>
      </c>
      <c r="P61" s="765">
        <v>0.05</v>
      </c>
      <c r="Q61" s="765">
        <v>-0.24</v>
      </c>
      <c r="R61" s="646"/>
      <c r="S61" s="646"/>
    </row>
    <row r="62" spans="1:21" s="766" customFormat="1" ht="9.75" customHeight="1">
      <c r="A62" s="762"/>
      <c r="B62" s="763"/>
      <c r="C62" s="764" t="s">
        <v>94</v>
      </c>
      <c r="D62" s="629"/>
      <c r="E62" s="767">
        <v>2.77</v>
      </c>
      <c r="F62" s="767">
        <v>3.08</v>
      </c>
      <c r="G62" s="767">
        <v>2.88</v>
      </c>
      <c r="H62" s="767">
        <v>2.13</v>
      </c>
      <c r="I62" s="767">
        <v>1.89</v>
      </c>
      <c r="J62" s="767">
        <v>1.92</v>
      </c>
      <c r="K62" s="767">
        <v>0.17</v>
      </c>
      <c r="L62" s="767">
        <v>-0.03</v>
      </c>
      <c r="M62" s="767">
        <v>0.45</v>
      </c>
      <c r="N62" s="767">
        <v>0.18</v>
      </c>
      <c r="O62" s="767">
        <v>0.71</v>
      </c>
      <c r="P62" s="767">
        <v>0.98</v>
      </c>
      <c r="Q62" s="767">
        <v>0.76</v>
      </c>
      <c r="R62" s="646"/>
      <c r="S62" s="646"/>
    </row>
    <row r="63" spans="1:21" s="766" customFormat="1" ht="9.75" customHeight="1">
      <c r="A63" s="762"/>
      <c r="B63" s="763"/>
      <c r="C63" s="764" t="s">
        <v>314</v>
      </c>
      <c r="D63" s="629"/>
      <c r="E63" s="767">
        <v>3.3</v>
      </c>
      <c r="F63" s="767">
        <v>3.31</v>
      </c>
      <c r="G63" s="767">
        <v>3.26</v>
      </c>
      <c r="H63" s="767">
        <v>3.08</v>
      </c>
      <c r="I63" s="767">
        <v>2.91</v>
      </c>
      <c r="J63" s="767">
        <v>2.77</v>
      </c>
      <c r="K63" s="767">
        <v>2.4900000000000002</v>
      </c>
      <c r="L63" s="767">
        <v>2.19</v>
      </c>
      <c r="M63" s="767">
        <v>1.96</v>
      </c>
      <c r="N63" s="767">
        <v>1.73</v>
      </c>
      <c r="O63" s="767">
        <v>1.56</v>
      </c>
      <c r="P63" s="767">
        <v>1.42</v>
      </c>
      <c r="Q63" s="767">
        <v>1.25</v>
      </c>
      <c r="R63" s="646"/>
      <c r="S63" s="646"/>
      <c r="T63" s="768"/>
    </row>
    <row r="64" spans="1:21" ht="11.25" customHeight="1">
      <c r="A64" s="600"/>
      <c r="B64" s="751"/>
      <c r="C64" s="996" t="s">
        <v>93</v>
      </c>
      <c r="D64" s="760"/>
      <c r="E64" s="769"/>
      <c r="F64" s="266"/>
      <c r="G64" s="880"/>
      <c r="H64" s="880"/>
      <c r="I64" s="880"/>
      <c r="J64" s="116"/>
      <c r="K64" s="769"/>
      <c r="L64" s="880"/>
      <c r="M64" s="880"/>
      <c r="N64" s="880"/>
      <c r="O64" s="880"/>
      <c r="P64" s="880"/>
      <c r="Q64" s="770"/>
      <c r="R64" s="756"/>
      <c r="S64" s="677"/>
    </row>
    <row r="65" spans="1:19" ht="10.5" customHeight="1">
      <c r="A65" s="600"/>
      <c r="B65" s="771"/>
      <c r="C65" s="689"/>
      <c r="D65" s="1008" t="s">
        <v>457</v>
      </c>
      <c r="E65" s="1009"/>
      <c r="F65" s="1011"/>
      <c r="G65" s="109"/>
      <c r="H65" s="109"/>
      <c r="I65" s="109"/>
      <c r="J65" s="1012">
        <v>35.483500607545039</v>
      </c>
      <c r="K65" s="769"/>
      <c r="L65" s="880"/>
      <c r="M65" s="880"/>
      <c r="N65" s="880"/>
      <c r="O65" s="880"/>
      <c r="P65" s="880"/>
      <c r="Q65" s="1013">
        <f>+J65</f>
        <v>35.483500607545039</v>
      </c>
      <c r="R65" s="756"/>
      <c r="S65" s="677"/>
    </row>
    <row r="66" spans="1:19" ht="10.5" customHeight="1">
      <c r="A66" s="600"/>
      <c r="B66" s="772"/>
      <c r="C66" s="629"/>
      <c r="D66" s="1014" t="s">
        <v>458</v>
      </c>
      <c r="E66" s="1015"/>
      <c r="F66" s="1015"/>
      <c r="G66" s="1015"/>
      <c r="H66" s="1015"/>
      <c r="I66" s="1015"/>
      <c r="J66" s="1012">
        <v>6.6284246998115304</v>
      </c>
      <c r="K66" s="769"/>
      <c r="L66" s="295"/>
      <c r="M66" s="880"/>
      <c r="N66" s="880"/>
      <c r="O66" s="880"/>
      <c r="P66" s="880"/>
      <c r="Q66" s="1013">
        <f t="shared" ref="Q66:Q69" si="0">+J66</f>
        <v>6.6284246998115304</v>
      </c>
      <c r="R66" s="773"/>
      <c r="S66" s="773"/>
    </row>
    <row r="67" spans="1:19" ht="10.5" customHeight="1">
      <c r="A67" s="600"/>
      <c r="B67" s="772"/>
      <c r="C67" s="629"/>
      <c r="D67" s="1014" t="s">
        <v>459</v>
      </c>
      <c r="E67" s="1009"/>
      <c r="F67" s="267"/>
      <c r="G67" s="267"/>
      <c r="H67" s="109"/>
      <c r="I67" s="268"/>
      <c r="J67" s="1012">
        <v>4.6282708543767148</v>
      </c>
      <c r="K67" s="769"/>
      <c r="L67" s="295"/>
      <c r="M67" s="880"/>
      <c r="N67" s="880"/>
      <c r="O67" s="880"/>
      <c r="P67" s="880"/>
      <c r="Q67" s="1013">
        <f t="shared" si="0"/>
        <v>4.6282708543767148</v>
      </c>
      <c r="R67" s="774"/>
      <c r="S67" s="677"/>
    </row>
    <row r="68" spans="1:19" ht="10.5" customHeight="1">
      <c r="A68" s="600"/>
      <c r="B68" s="772"/>
      <c r="C68" s="629"/>
      <c r="D68" s="1014" t="s">
        <v>473</v>
      </c>
      <c r="E68" s="1016"/>
      <c r="F68" s="1014"/>
      <c r="G68" s="1014"/>
      <c r="H68" s="1014"/>
      <c r="I68" s="1014"/>
      <c r="J68" s="1012">
        <v>2.8391260292569775</v>
      </c>
      <c r="K68" s="769"/>
      <c r="L68" s="295"/>
      <c r="M68" s="880"/>
      <c r="N68" s="880"/>
      <c r="O68" s="880"/>
      <c r="P68" s="880"/>
      <c r="Q68" s="1013">
        <f t="shared" si="0"/>
        <v>2.8391260292569775</v>
      </c>
      <c r="R68" s="774"/>
      <c r="S68" s="677"/>
    </row>
    <row r="69" spans="1:19" ht="10.5" customHeight="1">
      <c r="A69" s="600"/>
      <c r="B69" s="772"/>
      <c r="C69" s="629"/>
      <c r="D69" s="1017" t="s">
        <v>460</v>
      </c>
      <c r="E69" s="1018"/>
      <c r="F69" s="1018"/>
      <c r="G69" s="1018"/>
      <c r="H69" s="1018"/>
      <c r="I69" s="1018"/>
      <c r="J69" s="1012">
        <v>2.6666263700838133</v>
      </c>
      <c r="K69" s="769"/>
      <c r="L69" s="295"/>
      <c r="M69" s="880"/>
      <c r="N69" s="880"/>
      <c r="O69" s="880"/>
      <c r="P69" s="880"/>
      <c r="Q69" s="1013">
        <f t="shared" si="0"/>
        <v>2.6666263700838133</v>
      </c>
      <c r="R69" s="774"/>
      <c r="S69" s="677"/>
    </row>
    <row r="70" spans="1:19" ht="9.75" customHeight="1">
      <c r="A70" s="600"/>
      <c r="B70" s="772"/>
      <c r="C70" s="629"/>
      <c r="D70" s="1014" t="s">
        <v>474</v>
      </c>
      <c r="E70" s="267" t="s">
        <v>435</v>
      </c>
      <c r="F70" s="267" t="s">
        <v>435</v>
      </c>
      <c r="G70" s="267" t="s">
        <v>435</v>
      </c>
      <c r="H70" s="109"/>
      <c r="I70" s="268"/>
      <c r="J70" s="770">
        <v>-3.7145941117355918</v>
      </c>
      <c r="K70" s="769"/>
      <c r="L70" s="295"/>
      <c r="M70" s="880"/>
      <c r="N70" s="880"/>
      <c r="O70" s="880"/>
      <c r="P70" s="880"/>
      <c r="Q70" s="769"/>
      <c r="R70" s="774"/>
      <c r="S70" s="677"/>
    </row>
    <row r="71" spans="1:19" ht="11.25" customHeight="1">
      <c r="A71" s="600"/>
      <c r="B71" s="772"/>
      <c r="C71" s="629"/>
      <c r="D71" s="1014" t="s">
        <v>475</v>
      </c>
      <c r="E71" s="1010"/>
      <c r="F71" s="268"/>
      <c r="G71" s="268"/>
      <c r="H71" s="109"/>
      <c r="I71" s="268"/>
      <c r="J71" s="770">
        <v>-5.3960998195087591</v>
      </c>
      <c r="K71" s="769"/>
      <c r="L71" s="295"/>
      <c r="M71" s="880"/>
      <c r="N71" s="880"/>
      <c r="O71" s="880"/>
      <c r="P71" s="880"/>
      <c r="Q71" s="1019"/>
      <c r="R71" s="774"/>
      <c r="S71" s="677"/>
    </row>
    <row r="72" spans="1:19" ht="9.75" customHeight="1">
      <c r="A72" s="600"/>
      <c r="B72" s="772"/>
      <c r="C72" s="629"/>
      <c r="D72" s="1014" t="s">
        <v>476</v>
      </c>
      <c r="E72" s="1010"/>
      <c r="F72" s="268"/>
      <c r="G72" s="268"/>
      <c r="H72" s="109"/>
      <c r="I72" s="268"/>
      <c r="J72" s="770">
        <v>-5.8872434906786175</v>
      </c>
      <c r="K72" s="769"/>
      <c r="L72" s="295"/>
      <c r="M72" s="880"/>
      <c r="N72" s="880"/>
      <c r="O72" s="880"/>
      <c r="P72" s="880"/>
      <c r="Q72" s="1019"/>
      <c r="R72" s="774"/>
      <c r="S72" s="677"/>
    </row>
    <row r="73" spans="1:19" ht="9.75" customHeight="1">
      <c r="A73" s="600"/>
      <c r="B73" s="772"/>
      <c r="C73" s="629"/>
      <c r="D73" s="1014" t="s">
        <v>477</v>
      </c>
      <c r="E73" s="1010"/>
      <c r="F73" s="268"/>
      <c r="G73" s="268"/>
      <c r="H73" s="109"/>
      <c r="I73" s="268"/>
      <c r="J73" s="770">
        <v>-6.7634246547061068</v>
      </c>
      <c r="K73" s="769"/>
      <c r="L73" s="295"/>
      <c r="M73" s="880"/>
      <c r="N73" s="880"/>
      <c r="O73" s="880"/>
      <c r="P73" s="880"/>
      <c r="Q73" s="1019"/>
      <c r="R73" s="774"/>
      <c r="S73" s="677"/>
    </row>
    <row r="74" spans="1:19" ht="9.75" customHeight="1">
      <c r="A74" s="600"/>
      <c r="B74" s="772"/>
      <c r="C74" s="629"/>
      <c r="D74" s="1014" t="s">
        <v>478</v>
      </c>
      <c r="E74" s="1010"/>
      <c r="F74" s="267"/>
      <c r="G74" s="267"/>
      <c r="H74" s="109"/>
      <c r="I74" s="268"/>
      <c r="J74" s="770">
        <v>-8.8860888608886075</v>
      </c>
      <c r="K74" s="769"/>
      <c r="L74" s="295"/>
      <c r="M74" s="880"/>
      <c r="N74" s="880"/>
      <c r="O74" s="880"/>
      <c r="P74" s="880"/>
      <c r="Q74" s="769"/>
      <c r="R74" s="774"/>
      <c r="S74" s="677"/>
    </row>
    <row r="75" spans="1:19" ht="5.25" customHeight="1">
      <c r="A75" s="600"/>
      <c r="B75" s="772"/>
      <c r="C75" s="629"/>
      <c r="D75" s="775"/>
      <c r="E75" s="769"/>
      <c r="F75" s="267"/>
      <c r="G75" s="267"/>
      <c r="H75" s="109"/>
      <c r="I75" s="268"/>
      <c r="J75" s="770"/>
      <c r="K75" s="769"/>
      <c r="L75" s="295"/>
      <c r="M75" s="880"/>
      <c r="N75" s="880"/>
      <c r="O75" s="880"/>
      <c r="P75" s="880"/>
      <c r="Q75" s="769"/>
      <c r="R75" s="774"/>
      <c r="S75" s="677"/>
    </row>
    <row r="76" spans="1:19" ht="10.5" customHeight="1">
      <c r="A76" s="600"/>
      <c r="B76" s="776"/>
      <c r="C76" s="754" t="s">
        <v>290</v>
      </c>
      <c r="D76" s="775"/>
      <c r="E76" s="754"/>
      <c r="F76" s="754"/>
      <c r="G76" s="777" t="s">
        <v>92</v>
      </c>
      <c r="H76" s="754"/>
      <c r="I76" s="754"/>
      <c r="J76" s="754"/>
      <c r="K76" s="754"/>
      <c r="L76" s="754"/>
      <c r="M76" s="754"/>
      <c r="N76" s="754"/>
      <c r="O76" s="269"/>
      <c r="P76" s="269"/>
      <c r="Q76" s="269"/>
      <c r="R76" s="756"/>
      <c r="S76" s="677"/>
    </row>
    <row r="77" spans="1:19" ht="12.75" customHeight="1">
      <c r="A77" s="600"/>
      <c r="B77" s="353">
        <v>16</v>
      </c>
      <c r="C77" s="1137" t="s">
        <v>502</v>
      </c>
      <c r="D77" s="598"/>
      <c r="E77" s="778"/>
      <c r="F77" s="778"/>
      <c r="G77" s="610"/>
      <c r="H77" s="610"/>
      <c r="I77" s="610"/>
      <c r="J77" s="610"/>
      <c r="K77" s="610"/>
      <c r="L77" s="610"/>
      <c r="M77" s="610"/>
      <c r="N77" s="1500"/>
      <c r="O77" s="1500"/>
      <c r="P77" s="1500"/>
      <c r="Q77" s="1500"/>
      <c r="R77" s="779"/>
      <c r="S77" s="610"/>
    </row>
    <row r="80" spans="1:19" ht="18" customHeight="1"/>
    <row r="82" spans="2:18">
      <c r="F82" s="780"/>
      <c r="G82" s="780"/>
      <c r="H82" s="780"/>
      <c r="I82" s="780"/>
      <c r="J82" s="780"/>
      <c r="K82" s="780"/>
    </row>
    <row r="83" spans="2:18" ht="17.25" customHeight="1">
      <c r="F83" s="780"/>
      <c r="G83" s="780"/>
      <c r="H83" s="780"/>
      <c r="I83" s="780"/>
      <c r="J83" s="780"/>
      <c r="K83" s="780"/>
    </row>
    <row r="84" spans="2:18">
      <c r="F84" s="780"/>
      <c r="G84" s="780"/>
      <c r="H84" s="780"/>
      <c r="I84" s="780"/>
      <c r="J84" s="780"/>
      <c r="K84" s="780"/>
    </row>
    <row r="85" spans="2:18" ht="9" customHeight="1">
      <c r="F85" s="780"/>
      <c r="G85" s="780"/>
      <c r="H85" s="780"/>
      <c r="I85" s="780"/>
      <c r="J85" s="780"/>
      <c r="K85" s="780"/>
    </row>
    <row r="86" spans="2:18" ht="8.25" customHeight="1">
      <c r="F86" s="780"/>
      <c r="G86" s="780"/>
      <c r="H86" s="780"/>
      <c r="I86" s="780"/>
      <c r="J86" s="780"/>
      <c r="K86" s="780"/>
    </row>
    <row r="87" spans="2:18" ht="9.75" customHeight="1">
      <c r="F87" s="780"/>
      <c r="G87" s="780"/>
      <c r="H87" s="780"/>
      <c r="I87" s="780"/>
      <c r="J87" s="780"/>
      <c r="K87" s="780"/>
    </row>
    <row r="88" spans="2:18">
      <c r="F88" s="780"/>
      <c r="G88" s="780"/>
      <c r="H88" s="780"/>
      <c r="I88" s="780"/>
      <c r="J88" s="780"/>
      <c r="K88" s="780"/>
    </row>
    <row r="89" spans="2:18">
      <c r="F89" s="780"/>
      <c r="G89" s="780"/>
      <c r="H89" s="780"/>
      <c r="I89" s="780"/>
      <c r="J89" s="780"/>
      <c r="K89" s="780"/>
    </row>
    <row r="90" spans="2:18">
      <c r="F90" s="780"/>
      <c r="G90" s="780"/>
      <c r="H90" s="780"/>
      <c r="I90" s="780"/>
      <c r="J90" s="780"/>
      <c r="K90" s="780"/>
    </row>
    <row r="91" spans="2:18">
      <c r="F91" s="780"/>
      <c r="G91" s="780"/>
      <c r="H91" s="780"/>
      <c r="I91" s="780"/>
      <c r="J91" s="780"/>
      <c r="K91" s="780"/>
      <c r="R91" s="616"/>
    </row>
    <row r="92" spans="2:18">
      <c r="F92" s="780"/>
      <c r="G92" s="780"/>
      <c r="H92" s="780"/>
      <c r="I92" s="780"/>
      <c r="J92" s="780"/>
      <c r="K92" s="780"/>
    </row>
    <row r="93" spans="2:18">
      <c r="F93" s="780"/>
      <c r="G93" s="780"/>
      <c r="H93" s="780"/>
      <c r="I93" s="780"/>
      <c r="J93" s="780"/>
      <c r="K93" s="780"/>
    </row>
    <row r="94" spans="2:18">
      <c r="B94" s="780"/>
      <c r="C94" s="780"/>
      <c r="D94" s="781"/>
      <c r="E94" s="780"/>
      <c r="F94" s="780"/>
      <c r="G94" s="780"/>
      <c r="H94" s="780"/>
      <c r="I94" s="780"/>
      <c r="J94" s="780"/>
      <c r="K94" s="780"/>
    </row>
    <row r="95" spans="2:18">
      <c r="B95" s="780"/>
      <c r="C95" s="780"/>
      <c r="D95" s="780"/>
      <c r="E95" s="780"/>
      <c r="F95" s="780"/>
      <c r="G95" s="780"/>
      <c r="H95" s="780"/>
      <c r="I95" s="780"/>
      <c r="J95" s="780"/>
      <c r="K95" s="780"/>
    </row>
  </sheetData>
  <mergeCells count="51">
    <mergeCell ref="C1:F1"/>
    <mergeCell ref="C4:Q4"/>
    <mergeCell ref="C6:Q6"/>
    <mergeCell ref="C7:D8"/>
    <mergeCell ref="J1:O1"/>
    <mergeCell ref="E8:J8"/>
    <mergeCell ref="K8:Q8"/>
    <mergeCell ref="C30:D30"/>
    <mergeCell ref="C10:D10"/>
    <mergeCell ref="C20:D20"/>
    <mergeCell ref="C21:D21"/>
    <mergeCell ref="C22:D22"/>
    <mergeCell ref="C23:D23"/>
    <mergeCell ref="C24:D24"/>
    <mergeCell ref="C25:D25"/>
    <mergeCell ref="C26:D26"/>
    <mergeCell ref="C27:D27"/>
    <mergeCell ref="C28:D28"/>
    <mergeCell ref="C29:D29"/>
    <mergeCell ref="C46:Q46"/>
    <mergeCell ref="C31:D31"/>
    <mergeCell ref="C32:D32"/>
    <mergeCell ref="C33:D33"/>
    <mergeCell ref="C34:D34"/>
    <mergeCell ref="C35:D35"/>
    <mergeCell ref="C36:D36"/>
    <mergeCell ref="C37:D37"/>
    <mergeCell ref="C38:D38"/>
    <mergeCell ref="C39:D39"/>
    <mergeCell ref="C40:D40"/>
    <mergeCell ref="C41:D41"/>
    <mergeCell ref="C56:Q56"/>
    <mergeCell ref="C47:Q47"/>
    <mergeCell ref="C50:D51"/>
    <mergeCell ref="E50:F50"/>
    <mergeCell ref="G50:H51"/>
    <mergeCell ref="I50:M50"/>
    <mergeCell ref="N50:Q50"/>
    <mergeCell ref="I51:J51"/>
    <mergeCell ref="K51:L51"/>
    <mergeCell ref="N51:O51"/>
    <mergeCell ref="C53:D53"/>
    <mergeCell ref="G53:H53"/>
    <mergeCell ref="I53:J53"/>
    <mergeCell ref="K53:L53"/>
    <mergeCell ref="N53:O53"/>
    <mergeCell ref="N77:Q77"/>
    <mergeCell ref="C57:D58"/>
    <mergeCell ref="C60:D60"/>
    <mergeCell ref="E58:J58"/>
    <mergeCell ref="K58:Q58"/>
  </mergeCells>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15.xml><?xml version="1.0" encoding="utf-8"?>
<worksheet xmlns="http://schemas.openxmlformats.org/spreadsheetml/2006/main" xmlns:r="http://schemas.openxmlformats.org/officeDocument/2006/relationships">
  <sheetPr codeName="Folha14">
    <tabColor theme="7"/>
  </sheetPr>
  <dimension ref="A1:N59"/>
  <sheetViews>
    <sheetView topLeftCell="A31" zoomScaleNormal="100" workbookViewId="0">
      <selection activeCell="F56" sqref="F56"/>
    </sheetView>
  </sheetViews>
  <sheetFormatPr defaultRowHeight="12.75"/>
  <cols>
    <col min="1" max="1" width="1" style="191" customWidth="1"/>
    <col min="2" max="2" width="2.5703125" style="652" customWidth="1"/>
    <col min="3" max="3" width="1" style="191" customWidth="1"/>
    <col min="4" max="4" width="54.28515625" style="191" customWidth="1"/>
    <col min="5" max="6" width="19.85546875" style="191" customWidth="1"/>
    <col min="7" max="7" width="2.5703125" style="673" customWidth="1"/>
    <col min="8" max="8" width="1" style="673" customWidth="1"/>
    <col min="9" max="10" width="5.5703125" style="191" customWidth="1"/>
    <col min="11" max="146" width="9.140625" style="191"/>
    <col min="147" max="147" width="1" style="191" customWidth="1"/>
    <col min="148" max="148" width="2.5703125" style="191" customWidth="1"/>
    <col min="149" max="149" width="1" style="191" customWidth="1"/>
    <col min="150" max="150" width="20.42578125" style="191" customWidth="1"/>
    <col min="151" max="152" width="0.5703125" style="191" customWidth="1"/>
    <col min="153" max="153" width="5" style="191" customWidth="1"/>
    <col min="154" max="154" width="0.42578125" style="191" customWidth="1"/>
    <col min="155" max="155" width="5" style="191" customWidth="1"/>
    <col min="156" max="156" width="4.28515625" style="191" customWidth="1"/>
    <col min="157" max="157" width="5" style="191" customWidth="1"/>
    <col min="158" max="158" width="4.42578125" style="191" customWidth="1"/>
    <col min="159" max="160" width="5" style="191" customWidth="1"/>
    <col min="161" max="161" width="5.28515625" style="191" customWidth="1"/>
    <col min="162" max="162" width="4.85546875" style="191" customWidth="1"/>
    <col min="163" max="163" width="5" style="191" customWidth="1"/>
    <col min="164" max="164" width="5.28515625" style="191" customWidth="1"/>
    <col min="165" max="165" width="4.140625" style="191" customWidth="1"/>
    <col min="166" max="166" width="5" style="191" customWidth="1"/>
    <col min="167" max="168" width="5.42578125" style="191" customWidth="1"/>
    <col min="169" max="169" width="2.5703125" style="191" customWidth="1"/>
    <col min="170" max="170" width="1" style="191" customWidth="1"/>
    <col min="171" max="172" width="7.5703125" style="191" customWidth="1"/>
    <col min="173" max="173" width="1.85546875" style="191" customWidth="1"/>
    <col min="174" max="187" width="7.5703125" style="191" customWidth="1"/>
    <col min="188" max="402" width="9.140625" style="191"/>
    <col min="403" max="403" width="1" style="191" customWidth="1"/>
    <col min="404" max="404" width="2.5703125" style="191" customWidth="1"/>
    <col min="405" max="405" width="1" style="191" customWidth="1"/>
    <col min="406" max="406" width="20.42578125" style="191" customWidth="1"/>
    <col min="407" max="408" width="0.5703125" style="191" customWidth="1"/>
    <col min="409" max="409" width="5" style="191" customWidth="1"/>
    <col min="410" max="410" width="0.42578125" style="191" customWidth="1"/>
    <col min="411" max="411" width="5" style="191" customWidth="1"/>
    <col min="412" max="412" width="4.28515625" style="191" customWidth="1"/>
    <col min="413" max="413" width="5" style="191" customWidth="1"/>
    <col min="414" max="414" width="4.42578125" style="191" customWidth="1"/>
    <col min="415" max="416" width="5" style="191" customWidth="1"/>
    <col min="417" max="417" width="5.28515625" style="191" customWidth="1"/>
    <col min="418" max="418" width="4.85546875" style="191" customWidth="1"/>
    <col min="419" max="419" width="5" style="191" customWidth="1"/>
    <col min="420" max="420" width="5.28515625" style="191" customWidth="1"/>
    <col min="421" max="421" width="4.140625" style="191" customWidth="1"/>
    <col min="422" max="422" width="5" style="191" customWidth="1"/>
    <col min="423" max="424" width="5.42578125" style="191" customWidth="1"/>
    <col min="425" max="425" width="2.5703125" style="191" customWidth="1"/>
    <col min="426" max="426" width="1" style="191" customWidth="1"/>
    <col min="427" max="428" width="7.5703125" style="191" customWidth="1"/>
    <col min="429" max="429" width="1.85546875" style="191" customWidth="1"/>
    <col min="430" max="443" width="7.5703125" style="191" customWidth="1"/>
    <col min="444" max="658" width="9.140625" style="191"/>
    <col min="659" max="659" width="1" style="191" customWidth="1"/>
    <col min="660" max="660" width="2.5703125" style="191" customWidth="1"/>
    <col min="661" max="661" width="1" style="191" customWidth="1"/>
    <col min="662" max="662" width="20.42578125" style="191" customWidth="1"/>
    <col min="663" max="664" width="0.5703125" style="191" customWidth="1"/>
    <col min="665" max="665" width="5" style="191" customWidth="1"/>
    <col min="666" max="666" width="0.42578125" style="191" customWidth="1"/>
    <col min="667" max="667" width="5" style="191" customWidth="1"/>
    <col min="668" max="668" width="4.28515625" style="191" customWidth="1"/>
    <col min="669" max="669" width="5" style="191" customWidth="1"/>
    <col min="670" max="670" width="4.42578125" style="191" customWidth="1"/>
    <col min="671" max="672" width="5" style="191" customWidth="1"/>
    <col min="673" max="673" width="5.28515625" style="191" customWidth="1"/>
    <col min="674" max="674" width="4.85546875" style="191" customWidth="1"/>
    <col min="675" max="675" width="5" style="191" customWidth="1"/>
    <col min="676" max="676" width="5.28515625" style="191" customWidth="1"/>
    <col min="677" max="677" width="4.140625" style="191" customWidth="1"/>
    <col min="678" max="678" width="5" style="191" customWidth="1"/>
    <col min="679" max="680" width="5.42578125" style="191" customWidth="1"/>
    <col min="681" max="681" width="2.5703125" style="191" customWidth="1"/>
    <col min="682" max="682" width="1" style="191" customWidth="1"/>
    <col min="683" max="684" width="7.5703125" style="191" customWidth="1"/>
    <col min="685" max="685" width="1.85546875" style="191" customWidth="1"/>
    <col min="686" max="699" width="7.5703125" style="191" customWidth="1"/>
    <col min="700" max="914" width="9.140625" style="191"/>
    <col min="915" max="915" width="1" style="191" customWidth="1"/>
    <col min="916" max="916" width="2.5703125" style="191" customWidth="1"/>
    <col min="917" max="917" width="1" style="191" customWidth="1"/>
    <col min="918" max="918" width="20.42578125" style="191" customWidth="1"/>
    <col min="919" max="920" width="0.5703125" style="191" customWidth="1"/>
    <col min="921" max="921" width="5" style="191" customWidth="1"/>
    <col min="922" max="922" width="0.42578125" style="191" customWidth="1"/>
    <col min="923" max="923" width="5" style="191" customWidth="1"/>
    <col min="924" max="924" width="4.28515625" style="191" customWidth="1"/>
    <col min="925" max="925" width="5" style="191" customWidth="1"/>
    <col min="926" max="926" width="4.42578125" style="191" customWidth="1"/>
    <col min="927" max="928" width="5" style="191" customWidth="1"/>
    <col min="929" max="929" width="5.28515625" style="191" customWidth="1"/>
    <col min="930" max="930" width="4.85546875" style="191" customWidth="1"/>
    <col min="931" max="931" width="5" style="191" customWidth="1"/>
    <col min="932" max="932" width="5.28515625" style="191" customWidth="1"/>
    <col min="933" max="933" width="4.140625" style="191" customWidth="1"/>
    <col min="934" max="934" width="5" style="191" customWidth="1"/>
    <col min="935" max="936" width="5.42578125" style="191" customWidth="1"/>
    <col min="937" max="937" width="2.5703125" style="191" customWidth="1"/>
    <col min="938" max="938" width="1" style="191" customWidth="1"/>
    <col min="939" max="940" width="7.5703125" style="191" customWidth="1"/>
    <col min="941" max="941" width="1.85546875" style="191" customWidth="1"/>
    <col min="942" max="955" width="7.5703125" style="191" customWidth="1"/>
    <col min="956" max="1170" width="9.140625" style="191"/>
    <col min="1171" max="1171" width="1" style="191" customWidth="1"/>
    <col min="1172" max="1172" width="2.5703125" style="191" customWidth="1"/>
    <col min="1173" max="1173" width="1" style="191" customWidth="1"/>
    <col min="1174" max="1174" width="20.42578125" style="191" customWidth="1"/>
    <col min="1175" max="1176" width="0.5703125" style="191" customWidth="1"/>
    <col min="1177" max="1177" width="5" style="191" customWidth="1"/>
    <col min="1178" max="1178" width="0.42578125" style="191" customWidth="1"/>
    <col min="1179" max="1179" width="5" style="191" customWidth="1"/>
    <col min="1180" max="1180" width="4.28515625" style="191" customWidth="1"/>
    <col min="1181" max="1181" width="5" style="191" customWidth="1"/>
    <col min="1182" max="1182" width="4.42578125" style="191" customWidth="1"/>
    <col min="1183" max="1184" width="5" style="191" customWidth="1"/>
    <col min="1185" max="1185" width="5.28515625" style="191" customWidth="1"/>
    <col min="1186" max="1186" width="4.85546875" style="191" customWidth="1"/>
    <col min="1187" max="1187" width="5" style="191" customWidth="1"/>
    <col min="1188" max="1188" width="5.28515625" style="191" customWidth="1"/>
    <col min="1189" max="1189" width="4.140625" style="191" customWidth="1"/>
    <col min="1190" max="1190" width="5" style="191" customWidth="1"/>
    <col min="1191" max="1192" width="5.42578125" style="191" customWidth="1"/>
    <col min="1193" max="1193" width="2.5703125" style="191" customWidth="1"/>
    <col min="1194" max="1194" width="1" style="191" customWidth="1"/>
    <col min="1195" max="1196" width="7.5703125" style="191" customWidth="1"/>
    <col min="1197" max="1197" width="1.85546875" style="191" customWidth="1"/>
    <col min="1198" max="1211" width="7.5703125" style="191" customWidth="1"/>
    <col min="1212" max="1426" width="9.140625" style="191"/>
    <col min="1427" max="1427" width="1" style="191" customWidth="1"/>
    <col min="1428" max="1428" width="2.5703125" style="191" customWidth="1"/>
    <col min="1429" max="1429" width="1" style="191" customWidth="1"/>
    <col min="1430" max="1430" width="20.42578125" style="191" customWidth="1"/>
    <col min="1431" max="1432" width="0.5703125" style="191" customWidth="1"/>
    <col min="1433" max="1433" width="5" style="191" customWidth="1"/>
    <col min="1434" max="1434" width="0.42578125" style="191" customWidth="1"/>
    <col min="1435" max="1435" width="5" style="191" customWidth="1"/>
    <col min="1436" max="1436" width="4.28515625" style="191" customWidth="1"/>
    <col min="1437" max="1437" width="5" style="191" customWidth="1"/>
    <col min="1438" max="1438" width="4.42578125" style="191" customWidth="1"/>
    <col min="1439" max="1440" width="5" style="191" customWidth="1"/>
    <col min="1441" max="1441" width="5.28515625" style="191" customWidth="1"/>
    <col min="1442" max="1442" width="4.85546875" style="191" customWidth="1"/>
    <col min="1443" max="1443" width="5" style="191" customWidth="1"/>
    <col min="1444" max="1444" width="5.28515625" style="191" customWidth="1"/>
    <col min="1445" max="1445" width="4.140625" style="191" customWidth="1"/>
    <col min="1446" max="1446" width="5" style="191" customWidth="1"/>
    <col min="1447" max="1448" width="5.42578125" style="191" customWidth="1"/>
    <col min="1449" max="1449" width="2.5703125" style="191" customWidth="1"/>
    <col min="1450" max="1450" width="1" style="191" customWidth="1"/>
    <col min="1451" max="1452" width="7.5703125" style="191" customWidth="1"/>
    <col min="1453" max="1453" width="1.85546875" style="191" customWidth="1"/>
    <col min="1454" max="1467" width="7.5703125" style="191" customWidth="1"/>
    <col min="1468" max="1682" width="9.140625" style="191"/>
    <col min="1683" max="1683" width="1" style="191" customWidth="1"/>
    <col min="1684" max="1684" width="2.5703125" style="191" customWidth="1"/>
    <col min="1685" max="1685" width="1" style="191" customWidth="1"/>
    <col min="1686" max="1686" width="20.42578125" style="191" customWidth="1"/>
    <col min="1687" max="1688" width="0.5703125" style="191" customWidth="1"/>
    <col min="1689" max="1689" width="5" style="191" customWidth="1"/>
    <col min="1690" max="1690" width="0.42578125" style="191" customWidth="1"/>
    <col min="1691" max="1691" width="5" style="191" customWidth="1"/>
    <col min="1692" max="1692" width="4.28515625" style="191" customWidth="1"/>
    <col min="1693" max="1693" width="5" style="191" customWidth="1"/>
    <col min="1694" max="1694" width="4.42578125" style="191" customWidth="1"/>
    <col min="1695" max="1696" width="5" style="191" customWidth="1"/>
    <col min="1697" max="1697" width="5.28515625" style="191" customWidth="1"/>
    <col min="1698" max="1698" width="4.85546875" style="191" customWidth="1"/>
    <col min="1699" max="1699" width="5" style="191" customWidth="1"/>
    <col min="1700" max="1700" width="5.28515625" style="191" customWidth="1"/>
    <col min="1701" max="1701" width="4.140625" style="191" customWidth="1"/>
    <col min="1702" max="1702" width="5" style="191" customWidth="1"/>
    <col min="1703" max="1704" width="5.42578125" style="191" customWidth="1"/>
    <col min="1705" max="1705" width="2.5703125" style="191" customWidth="1"/>
    <col min="1706" max="1706" width="1" style="191" customWidth="1"/>
    <col min="1707" max="1708" width="7.5703125" style="191" customWidth="1"/>
    <col min="1709" max="1709" width="1.85546875" style="191" customWidth="1"/>
    <col min="1710" max="1723" width="7.5703125" style="191" customWidth="1"/>
    <col min="1724" max="1938" width="9.140625" style="191"/>
    <col min="1939" max="1939" width="1" style="191" customWidth="1"/>
    <col min="1940" max="1940" width="2.5703125" style="191" customWidth="1"/>
    <col min="1941" max="1941" width="1" style="191" customWidth="1"/>
    <col min="1942" max="1942" width="20.42578125" style="191" customWidth="1"/>
    <col min="1943" max="1944" width="0.5703125" style="191" customWidth="1"/>
    <col min="1945" max="1945" width="5" style="191" customWidth="1"/>
    <col min="1946" max="1946" width="0.42578125" style="191" customWidth="1"/>
    <col min="1947" max="1947" width="5" style="191" customWidth="1"/>
    <col min="1948" max="1948" width="4.28515625" style="191" customWidth="1"/>
    <col min="1949" max="1949" width="5" style="191" customWidth="1"/>
    <col min="1950" max="1950" width="4.42578125" style="191" customWidth="1"/>
    <col min="1951" max="1952" width="5" style="191" customWidth="1"/>
    <col min="1953" max="1953" width="5.28515625" style="191" customWidth="1"/>
    <col min="1954" max="1954" width="4.85546875" style="191" customWidth="1"/>
    <col min="1955" max="1955" width="5" style="191" customWidth="1"/>
    <col min="1956" max="1956" width="5.28515625" style="191" customWidth="1"/>
    <col min="1957" max="1957" width="4.140625" style="191" customWidth="1"/>
    <col min="1958" max="1958" width="5" style="191" customWidth="1"/>
    <col min="1959" max="1960" width="5.42578125" style="191" customWidth="1"/>
    <col min="1961" max="1961" width="2.5703125" style="191" customWidth="1"/>
    <col min="1962" max="1962" width="1" style="191" customWidth="1"/>
    <col min="1963" max="1964" width="7.5703125" style="191" customWidth="1"/>
    <col min="1965" max="1965" width="1.85546875" style="191" customWidth="1"/>
    <col min="1966" max="1979" width="7.5703125" style="191" customWidth="1"/>
    <col min="1980" max="2194" width="9.140625" style="191"/>
    <col min="2195" max="2195" width="1" style="191" customWidth="1"/>
    <col min="2196" max="2196" width="2.5703125" style="191" customWidth="1"/>
    <col min="2197" max="2197" width="1" style="191" customWidth="1"/>
    <col min="2198" max="2198" width="20.42578125" style="191" customWidth="1"/>
    <col min="2199" max="2200" width="0.5703125" style="191" customWidth="1"/>
    <col min="2201" max="2201" width="5" style="191" customWidth="1"/>
    <col min="2202" max="2202" width="0.42578125" style="191" customWidth="1"/>
    <col min="2203" max="2203" width="5" style="191" customWidth="1"/>
    <col min="2204" max="2204" width="4.28515625" style="191" customWidth="1"/>
    <col min="2205" max="2205" width="5" style="191" customWidth="1"/>
    <col min="2206" max="2206" width="4.42578125" style="191" customWidth="1"/>
    <col min="2207" max="2208" width="5" style="191" customWidth="1"/>
    <col min="2209" max="2209" width="5.28515625" style="191" customWidth="1"/>
    <col min="2210" max="2210" width="4.85546875" style="191" customWidth="1"/>
    <col min="2211" max="2211" width="5" style="191" customWidth="1"/>
    <col min="2212" max="2212" width="5.28515625" style="191" customWidth="1"/>
    <col min="2213" max="2213" width="4.140625" style="191" customWidth="1"/>
    <col min="2214" max="2214" width="5" style="191" customWidth="1"/>
    <col min="2215" max="2216" width="5.42578125" style="191" customWidth="1"/>
    <col min="2217" max="2217" width="2.5703125" style="191" customWidth="1"/>
    <col min="2218" max="2218" width="1" style="191" customWidth="1"/>
    <col min="2219" max="2220" width="7.5703125" style="191" customWidth="1"/>
    <col min="2221" max="2221" width="1.85546875" style="191" customWidth="1"/>
    <col min="2222" max="2235" width="7.5703125" style="191" customWidth="1"/>
    <col min="2236" max="2450" width="9.140625" style="191"/>
    <col min="2451" max="2451" width="1" style="191" customWidth="1"/>
    <col min="2452" max="2452" width="2.5703125" style="191" customWidth="1"/>
    <col min="2453" max="2453" width="1" style="191" customWidth="1"/>
    <col min="2454" max="2454" width="20.42578125" style="191" customWidth="1"/>
    <col min="2455" max="2456" width="0.5703125" style="191" customWidth="1"/>
    <col min="2457" max="2457" width="5" style="191" customWidth="1"/>
    <col min="2458" max="2458" width="0.42578125" style="191" customWidth="1"/>
    <col min="2459" max="2459" width="5" style="191" customWidth="1"/>
    <col min="2460" max="2460" width="4.28515625" style="191" customWidth="1"/>
    <col min="2461" max="2461" width="5" style="191" customWidth="1"/>
    <col min="2462" max="2462" width="4.42578125" style="191" customWidth="1"/>
    <col min="2463" max="2464" width="5" style="191" customWidth="1"/>
    <col min="2465" max="2465" width="5.28515625" style="191" customWidth="1"/>
    <col min="2466" max="2466" width="4.85546875" style="191" customWidth="1"/>
    <col min="2467" max="2467" width="5" style="191" customWidth="1"/>
    <col min="2468" max="2468" width="5.28515625" style="191" customWidth="1"/>
    <col min="2469" max="2469" width="4.140625" style="191" customWidth="1"/>
    <col min="2470" max="2470" width="5" style="191" customWidth="1"/>
    <col min="2471" max="2472" width="5.42578125" style="191" customWidth="1"/>
    <col min="2473" max="2473" width="2.5703125" style="191" customWidth="1"/>
    <col min="2474" max="2474" width="1" style="191" customWidth="1"/>
    <col min="2475" max="2476" width="7.5703125" style="191" customWidth="1"/>
    <col min="2477" max="2477" width="1.85546875" style="191" customWidth="1"/>
    <col min="2478" max="2491" width="7.5703125" style="191" customWidth="1"/>
    <col min="2492" max="2706" width="9.140625" style="191"/>
    <col min="2707" max="2707" width="1" style="191" customWidth="1"/>
    <col min="2708" max="2708" width="2.5703125" style="191" customWidth="1"/>
    <col min="2709" max="2709" width="1" style="191" customWidth="1"/>
    <col min="2710" max="2710" width="20.42578125" style="191" customWidth="1"/>
    <col min="2711" max="2712" width="0.5703125" style="191" customWidth="1"/>
    <col min="2713" max="2713" width="5" style="191" customWidth="1"/>
    <col min="2714" max="2714" width="0.42578125" style="191" customWidth="1"/>
    <col min="2715" max="2715" width="5" style="191" customWidth="1"/>
    <col min="2716" max="2716" width="4.28515625" style="191" customWidth="1"/>
    <col min="2717" max="2717" width="5" style="191" customWidth="1"/>
    <col min="2718" max="2718" width="4.42578125" style="191" customWidth="1"/>
    <col min="2719" max="2720" width="5" style="191" customWidth="1"/>
    <col min="2721" max="2721" width="5.28515625" style="191" customWidth="1"/>
    <col min="2722" max="2722" width="4.85546875" style="191" customWidth="1"/>
    <col min="2723" max="2723" width="5" style="191" customWidth="1"/>
    <col min="2724" max="2724" width="5.28515625" style="191" customWidth="1"/>
    <col min="2725" max="2725" width="4.140625" style="191" customWidth="1"/>
    <col min="2726" max="2726" width="5" style="191" customWidth="1"/>
    <col min="2727" max="2728" width="5.42578125" style="191" customWidth="1"/>
    <col min="2729" max="2729" width="2.5703125" style="191" customWidth="1"/>
    <col min="2730" max="2730" width="1" style="191" customWidth="1"/>
    <col min="2731" max="2732" width="7.5703125" style="191" customWidth="1"/>
    <col min="2733" max="2733" width="1.85546875" style="191" customWidth="1"/>
    <col min="2734" max="2747" width="7.5703125" style="191" customWidth="1"/>
    <col min="2748" max="2962" width="9.140625" style="191"/>
    <col min="2963" max="2963" width="1" style="191" customWidth="1"/>
    <col min="2964" max="2964" width="2.5703125" style="191" customWidth="1"/>
    <col min="2965" max="2965" width="1" style="191" customWidth="1"/>
    <col min="2966" max="2966" width="20.42578125" style="191" customWidth="1"/>
    <col min="2967" max="2968" width="0.5703125" style="191" customWidth="1"/>
    <col min="2969" max="2969" width="5" style="191" customWidth="1"/>
    <col min="2970" max="2970" width="0.42578125" style="191" customWidth="1"/>
    <col min="2971" max="2971" width="5" style="191" customWidth="1"/>
    <col min="2972" max="2972" width="4.28515625" style="191" customWidth="1"/>
    <col min="2973" max="2973" width="5" style="191" customWidth="1"/>
    <col min="2974" max="2974" width="4.42578125" style="191" customWidth="1"/>
    <col min="2975" max="2976" width="5" style="191" customWidth="1"/>
    <col min="2977" max="2977" width="5.28515625" style="191" customWidth="1"/>
    <col min="2978" max="2978" width="4.85546875" style="191" customWidth="1"/>
    <col min="2979" max="2979" width="5" style="191" customWidth="1"/>
    <col min="2980" max="2980" width="5.28515625" style="191" customWidth="1"/>
    <col min="2981" max="2981" width="4.140625" style="191" customWidth="1"/>
    <col min="2982" max="2982" width="5" style="191" customWidth="1"/>
    <col min="2983" max="2984" width="5.42578125" style="191" customWidth="1"/>
    <col min="2985" max="2985" width="2.5703125" style="191" customWidth="1"/>
    <col min="2986" max="2986" width="1" style="191" customWidth="1"/>
    <col min="2987" max="2988" width="7.5703125" style="191" customWidth="1"/>
    <col min="2989" max="2989" width="1.85546875" style="191" customWidth="1"/>
    <col min="2990" max="3003" width="7.5703125" style="191" customWidth="1"/>
    <col min="3004" max="3218" width="9.140625" style="191"/>
    <col min="3219" max="3219" width="1" style="191" customWidth="1"/>
    <col min="3220" max="3220" width="2.5703125" style="191" customWidth="1"/>
    <col min="3221" max="3221" width="1" style="191" customWidth="1"/>
    <col min="3222" max="3222" width="20.42578125" style="191" customWidth="1"/>
    <col min="3223" max="3224" width="0.5703125" style="191" customWidth="1"/>
    <col min="3225" max="3225" width="5" style="191" customWidth="1"/>
    <col min="3226" max="3226" width="0.42578125" style="191" customWidth="1"/>
    <col min="3227" max="3227" width="5" style="191" customWidth="1"/>
    <col min="3228" max="3228" width="4.28515625" style="191" customWidth="1"/>
    <col min="3229" max="3229" width="5" style="191" customWidth="1"/>
    <col min="3230" max="3230" width="4.42578125" style="191" customWidth="1"/>
    <col min="3231" max="3232" width="5" style="191" customWidth="1"/>
    <col min="3233" max="3233" width="5.28515625" style="191" customWidth="1"/>
    <col min="3234" max="3234" width="4.85546875" style="191" customWidth="1"/>
    <col min="3235" max="3235" width="5" style="191" customWidth="1"/>
    <col min="3236" max="3236" width="5.28515625" style="191" customWidth="1"/>
    <col min="3237" max="3237" width="4.140625" style="191" customWidth="1"/>
    <col min="3238" max="3238" width="5" style="191" customWidth="1"/>
    <col min="3239" max="3240" width="5.42578125" style="191" customWidth="1"/>
    <col min="3241" max="3241" width="2.5703125" style="191" customWidth="1"/>
    <col min="3242" max="3242" width="1" style="191" customWidth="1"/>
    <col min="3243" max="3244" width="7.5703125" style="191" customWidth="1"/>
    <col min="3245" max="3245" width="1.85546875" style="191" customWidth="1"/>
    <col min="3246" max="3259" width="7.5703125" style="191" customWidth="1"/>
    <col min="3260" max="3474" width="9.140625" style="191"/>
    <col min="3475" max="3475" width="1" style="191" customWidth="1"/>
    <col min="3476" max="3476" width="2.5703125" style="191" customWidth="1"/>
    <col min="3477" max="3477" width="1" style="191" customWidth="1"/>
    <col min="3478" max="3478" width="20.42578125" style="191" customWidth="1"/>
    <col min="3479" max="3480" width="0.5703125" style="191" customWidth="1"/>
    <col min="3481" max="3481" width="5" style="191" customWidth="1"/>
    <col min="3482" max="3482" width="0.42578125" style="191" customWidth="1"/>
    <col min="3483" max="3483" width="5" style="191" customWidth="1"/>
    <col min="3484" max="3484" width="4.28515625" style="191" customWidth="1"/>
    <col min="3485" max="3485" width="5" style="191" customWidth="1"/>
    <col min="3486" max="3486" width="4.42578125" style="191" customWidth="1"/>
    <col min="3487" max="3488" width="5" style="191" customWidth="1"/>
    <col min="3489" max="3489" width="5.28515625" style="191" customWidth="1"/>
    <col min="3490" max="3490" width="4.85546875" style="191" customWidth="1"/>
    <col min="3491" max="3491" width="5" style="191" customWidth="1"/>
    <col min="3492" max="3492" width="5.28515625" style="191" customWidth="1"/>
    <col min="3493" max="3493" width="4.140625" style="191" customWidth="1"/>
    <col min="3494" max="3494" width="5" style="191" customWidth="1"/>
    <col min="3495" max="3496" width="5.42578125" style="191" customWidth="1"/>
    <col min="3497" max="3497" width="2.5703125" style="191" customWidth="1"/>
    <col min="3498" max="3498" width="1" style="191" customWidth="1"/>
    <col min="3499" max="3500" width="7.5703125" style="191" customWidth="1"/>
    <col min="3501" max="3501" width="1.85546875" style="191" customWidth="1"/>
    <col min="3502" max="3515" width="7.5703125" style="191" customWidth="1"/>
    <col min="3516" max="3730" width="9.140625" style="191"/>
    <col min="3731" max="3731" width="1" style="191" customWidth="1"/>
    <col min="3732" max="3732" width="2.5703125" style="191" customWidth="1"/>
    <col min="3733" max="3733" width="1" style="191" customWidth="1"/>
    <col min="3734" max="3734" width="20.42578125" style="191" customWidth="1"/>
    <col min="3735" max="3736" width="0.5703125" style="191" customWidth="1"/>
    <col min="3737" max="3737" width="5" style="191" customWidth="1"/>
    <col min="3738" max="3738" width="0.42578125" style="191" customWidth="1"/>
    <col min="3739" max="3739" width="5" style="191" customWidth="1"/>
    <col min="3740" max="3740" width="4.28515625" style="191" customWidth="1"/>
    <col min="3741" max="3741" width="5" style="191" customWidth="1"/>
    <col min="3742" max="3742" width="4.42578125" style="191" customWidth="1"/>
    <col min="3743" max="3744" width="5" style="191" customWidth="1"/>
    <col min="3745" max="3745" width="5.28515625" style="191" customWidth="1"/>
    <col min="3746" max="3746" width="4.85546875" style="191" customWidth="1"/>
    <col min="3747" max="3747" width="5" style="191" customWidth="1"/>
    <col min="3748" max="3748" width="5.28515625" style="191" customWidth="1"/>
    <col min="3749" max="3749" width="4.140625" style="191" customWidth="1"/>
    <col min="3750" max="3750" width="5" style="191" customWidth="1"/>
    <col min="3751" max="3752" width="5.42578125" style="191" customWidth="1"/>
    <col min="3753" max="3753" width="2.5703125" style="191" customWidth="1"/>
    <col min="3754" max="3754" width="1" style="191" customWidth="1"/>
    <col min="3755" max="3756" width="7.5703125" style="191" customWidth="1"/>
    <col min="3757" max="3757" width="1.85546875" style="191" customWidth="1"/>
    <col min="3758" max="3771" width="7.5703125" style="191" customWidth="1"/>
    <col min="3772" max="3986" width="9.140625" style="191"/>
    <col min="3987" max="3987" width="1" style="191" customWidth="1"/>
    <col min="3988" max="3988" width="2.5703125" style="191" customWidth="1"/>
    <col min="3989" max="3989" width="1" style="191" customWidth="1"/>
    <col min="3990" max="3990" width="20.42578125" style="191" customWidth="1"/>
    <col min="3991" max="3992" width="0.5703125" style="191" customWidth="1"/>
    <col min="3993" max="3993" width="5" style="191" customWidth="1"/>
    <col min="3994" max="3994" width="0.42578125" style="191" customWidth="1"/>
    <col min="3995" max="3995" width="5" style="191" customWidth="1"/>
    <col min="3996" max="3996" width="4.28515625" style="191" customWidth="1"/>
    <col min="3997" max="3997" width="5" style="191" customWidth="1"/>
    <col min="3998" max="3998" width="4.42578125" style="191" customWidth="1"/>
    <col min="3999" max="4000" width="5" style="191" customWidth="1"/>
    <col min="4001" max="4001" width="5.28515625" style="191" customWidth="1"/>
    <col min="4002" max="4002" width="4.85546875" style="191" customWidth="1"/>
    <col min="4003" max="4003" width="5" style="191" customWidth="1"/>
    <col min="4004" max="4004" width="5.28515625" style="191" customWidth="1"/>
    <col min="4005" max="4005" width="4.140625" style="191" customWidth="1"/>
    <col min="4006" max="4006" width="5" style="191" customWidth="1"/>
    <col min="4007" max="4008" width="5.42578125" style="191" customWidth="1"/>
    <col min="4009" max="4009" width="2.5703125" style="191" customWidth="1"/>
    <col min="4010" max="4010" width="1" style="191" customWidth="1"/>
    <col min="4011" max="4012" width="7.5703125" style="191" customWidth="1"/>
    <col min="4013" max="4013" width="1.85546875" style="191" customWidth="1"/>
    <col min="4014" max="4027" width="7.5703125" style="191" customWidth="1"/>
    <col min="4028" max="4242" width="9.140625" style="191"/>
    <col min="4243" max="4243" width="1" style="191" customWidth="1"/>
    <col min="4244" max="4244" width="2.5703125" style="191" customWidth="1"/>
    <col min="4245" max="4245" width="1" style="191" customWidth="1"/>
    <col min="4246" max="4246" width="20.42578125" style="191" customWidth="1"/>
    <col min="4247" max="4248" width="0.5703125" style="191" customWidth="1"/>
    <col min="4249" max="4249" width="5" style="191" customWidth="1"/>
    <col min="4250" max="4250" width="0.42578125" style="191" customWidth="1"/>
    <col min="4251" max="4251" width="5" style="191" customWidth="1"/>
    <col min="4252" max="4252" width="4.28515625" style="191" customWidth="1"/>
    <col min="4253" max="4253" width="5" style="191" customWidth="1"/>
    <col min="4254" max="4254" width="4.42578125" style="191" customWidth="1"/>
    <col min="4255" max="4256" width="5" style="191" customWidth="1"/>
    <col min="4257" max="4257" width="5.28515625" style="191" customWidth="1"/>
    <col min="4258" max="4258" width="4.85546875" style="191" customWidth="1"/>
    <col min="4259" max="4259" width="5" style="191" customWidth="1"/>
    <col min="4260" max="4260" width="5.28515625" style="191" customWidth="1"/>
    <col min="4261" max="4261" width="4.140625" style="191" customWidth="1"/>
    <col min="4262" max="4262" width="5" style="191" customWidth="1"/>
    <col min="4263" max="4264" width="5.42578125" style="191" customWidth="1"/>
    <col min="4265" max="4265" width="2.5703125" style="191" customWidth="1"/>
    <col min="4266" max="4266" width="1" style="191" customWidth="1"/>
    <col min="4267" max="4268" width="7.5703125" style="191" customWidth="1"/>
    <col min="4269" max="4269" width="1.85546875" style="191" customWidth="1"/>
    <col min="4270" max="4283" width="7.5703125" style="191" customWidth="1"/>
    <col min="4284" max="4498" width="9.140625" style="191"/>
    <col min="4499" max="4499" width="1" style="191" customWidth="1"/>
    <col min="4500" max="4500" width="2.5703125" style="191" customWidth="1"/>
    <col min="4501" max="4501" width="1" style="191" customWidth="1"/>
    <col min="4502" max="4502" width="20.42578125" style="191" customWidth="1"/>
    <col min="4503" max="4504" width="0.5703125" style="191" customWidth="1"/>
    <col min="4505" max="4505" width="5" style="191" customWidth="1"/>
    <col min="4506" max="4506" width="0.42578125" style="191" customWidth="1"/>
    <col min="4507" max="4507" width="5" style="191" customWidth="1"/>
    <col min="4508" max="4508" width="4.28515625" style="191" customWidth="1"/>
    <col min="4509" max="4509" width="5" style="191" customWidth="1"/>
    <col min="4510" max="4510" width="4.42578125" style="191" customWidth="1"/>
    <col min="4511" max="4512" width="5" style="191" customWidth="1"/>
    <col min="4513" max="4513" width="5.28515625" style="191" customWidth="1"/>
    <col min="4514" max="4514" width="4.85546875" style="191" customWidth="1"/>
    <col min="4515" max="4515" width="5" style="191" customWidth="1"/>
    <col min="4516" max="4516" width="5.28515625" style="191" customWidth="1"/>
    <col min="4517" max="4517" width="4.140625" style="191" customWidth="1"/>
    <col min="4518" max="4518" width="5" style="191" customWidth="1"/>
    <col min="4519" max="4520" width="5.42578125" style="191" customWidth="1"/>
    <col min="4521" max="4521" width="2.5703125" style="191" customWidth="1"/>
    <col min="4522" max="4522" width="1" style="191" customWidth="1"/>
    <col min="4523" max="4524" width="7.5703125" style="191" customWidth="1"/>
    <col min="4525" max="4525" width="1.85546875" style="191" customWidth="1"/>
    <col min="4526" max="4539" width="7.5703125" style="191" customWidth="1"/>
    <col min="4540" max="4754" width="9.140625" style="191"/>
    <col min="4755" max="4755" width="1" style="191" customWidth="1"/>
    <col min="4756" max="4756" width="2.5703125" style="191" customWidth="1"/>
    <col min="4757" max="4757" width="1" style="191" customWidth="1"/>
    <col min="4758" max="4758" width="20.42578125" style="191" customWidth="1"/>
    <col min="4759" max="4760" width="0.5703125" style="191" customWidth="1"/>
    <col min="4761" max="4761" width="5" style="191" customWidth="1"/>
    <col min="4762" max="4762" width="0.42578125" style="191" customWidth="1"/>
    <col min="4763" max="4763" width="5" style="191" customWidth="1"/>
    <col min="4764" max="4764" width="4.28515625" style="191" customWidth="1"/>
    <col min="4765" max="4765" width="5" style="191" customWidth="1"/>
    <col min="4766" max="4766" width="4.42578125" style="191" customWidth="1"/>
    <col min="4767" max="4768" width="5" style="191" customWidth="1"/>
    <col min="4769" max="4769" width="5.28515625" style="191" customWidth="1"/>
    <col min="4770" max="4770" width="4.85546875" style="191" customWidth="1"/>
    <col min="4771" max="4771" width="5" style="191" customWidth="1"/>
    <col min="4772" max="4772" width="5.28515625" style="191" customWidth="1"/>
    <col min="4773" max="4773" width="4.140625" style="191" customWidth="1"/>
    <col min="4774" max="4774" width="5" style="191" customWidth="1"/>
    <col min="4775" max="4776" width="5.42578125" style="191" customWidth="1"/>
    <col min="4777" max="4777" width="2.5703125" style="191" customWidth="1"/>
    <col min="4778" max="4778" width="1" style="191" customWidth="1"/>
    <col min="4779" max="4780" width="7.5703125" style="191" customWidth="1"/>
    <col min="4781" max="4781" width="1.85546875" style="191" customWidth="1"/>
    <col min="4782" max="4795" width="7.5703125" style="191" customWidth="1"/>
    <col min="4796" max="5010" width="9.140625" style="191"/>
    <col min="5011" max="5011" width="1" style="191" customWidth="1"/>
    <col min="5012" max="5012" width="2.5703125" style="191" customWidth="1"/>
    <col min="5013" max="5013" width="1" style="191" customWidth="1"/>
    <col min="5014" max="5014" width="20.42578125" style="191" customWidth="1"/>
    <col min="5015" max="5016" width="0.5703125" style="191" customWidth="1"/>
    <col min="5017" max="5017" width="5" style="191" customWidth="1"/>
    <col min="5018" max="5018" width="0.42578125" style="191" customWidth="1"/>
    <col min="5019" max="5019" width="5" style="191" customWidth="1"/>
    <col min="5020" max="5020" width="4.28515625" style="191" customWidth="1"/>
    <col min="5021" max="5021" width="5" style="191" customWidth="1"/>
    <col min="5022" max="5022" width="4.42578125" style="191" customWidth="1"/>
    <col min="5023" max="5024" width="5" style="191" customWidth="1"/>
    <col min="5025" max="5025" width="5.28515625" style="191" customWidth="1"/>
    <col min="5026" max="5026" width="4.85546875" style="191" customWidth="1"/>
    <col min="5027" max="5027" width="5" style="191" customWidth="1"/>
    <col min="5028" max="5028" width="5.28515625" style="191" customWidth="1"/>
    <col min="5029" max="5029" width="4.140625" style="191" customWidth="1"/>
    <col min="5030" max="5030" width="5" style="191" customWidth="1"/>
    <col min="5031" max="5032" width="5.42578125" style="191" customWidth="1"/>
    <col min="5033" max="5033" width="2.5703125" style="191" customWidth="1"/>
    <col min="5034" max="5034" width="1" style="191" customWidth="1"/>
    <col min="5035" max="5036" width="7.5703125" style="191" customWidth="1"/>
    <col min="5037" max="5037" width="1.85546875" style="191" customWidth="1"/>
    <col min="5038" max="5051" width="7.5703125" style="191" customWidth="1"/>
    <col min="5052" max="5266" width="9.140625" style="191"/>
    <col min="5267" max="5267" width="1" style="191" customWidth="1"/>
    <col min="5268" max="5268" width="2.5703125" style="191" customWidth="1"/>
    <col min="5269" max="5269" width="1" style="191" customWidth="1"/>
    <col min="5270" max="5270" width="20.42578125" style="191" customWidth="1"/>
    <col min="5271" max="5272" width="0.5703125" style="191" customWidth="1"/>
    <col min="5273" max="5273" width="5" style="191" customWidth="1"/>
    <col min="5274" max="5274" width="0.42578125" style="191" customWidth="1"/>
    <col min="5275" max="5275" width="5" style="191" customWidth="1"/>
    <col min="5276" max="5276" width="4.28515625" style="191" customWidth="1"/>
    <col min="5277" max="5277" width="5" style="191" customWidth="1"/>
    <col min="5278" max="5278" width="4.42578125" style="191" customWidth="1"/>
    <col min="5279" max="5280" width="5" style="191" customWidth="1"/>
    <col min="5281" max="5281" width="5.28515625" style="191" customWidth="1"/>
    <col min="5282" max="5282" width="4.85546875" style="191" customWidth="1"/>
    <col min="5283" max="5283" width="5" style="191" customWidth="1"/>
    <col min="5284" max="5284" width="5.28515625" style="191" customWidth="1"/>
    <col min="5285" max="5285" width="4.140625" style="191" customWidth="1"/>
    <col min="5286" max="5286" width="5" style="191" customWidth="1"/>
    <col min="5287" max="5288" width="5.42578125" style="191" customWidth="1"/>
    <col min="5289" max="5289" width="2.5703125" style="191" customWidth="1"/>
    <col min="5290" max="5290" width="1" style="191" customWidth="1"/>
    <col min="5291" max="5292" width="7.5703125" style="191" customWidth="1"/>
    <col min="5293" max="5293" width="1.85546875" style="191" customWidth="1"/>
    <col min="5294" max="5307" width="7.5703125" style="191" customWidth="1"/>
    <col min="5308" max="5522" width="9.140625" style="191"/>
    <col min="5523" max="5523" width="1" style="191" customWidth="1"/>
    <col min="5524" max="5524" width="2.5703125" style="191" customWidth="1"/>
    <col min="5525" max="5525" width="1" style="191" customWidth="1"/>
    <col min="5526" max="5526" width="20.42578125" style="191" customWidth="1"/>
    <col min="5527" max="5528" width="0.5703125" style="191" customWidth="1"/>
    <col min="5529" max="5529" width="5" style="191" customWidth="1"/>
    <col min="5530" max="5530" width="0.42578125" style="191" customWidth="1"/>
    <col min="5531" max="5531" width="5" style="191" customWidth="1"/>
    <col min="5532" max="5532" width="4.28515625" style="191" customWidth="1"/>
    <col min="5533" max="5533" width="5" style="191" customWidth="1"/>
    <col min="5534" max="5534" width="4.42578125" style="191" customWidth="1"/>
    <col min="5535" max="5536" width="5" style="191" customWidth="1"/>
    <col min="5537" max="5537" width="5.28515625" style="191" customWidth="1"/>
    <col min="5538" max="5538" width="4.85546875" style="191" customWidth="1"/>
    <col min="5539" max="5539" width="5" style="191" customWidth="1"/>
    <col min="5540" max="5540" width="5.28515625" style="191" customWidth="1"/>
    <col min="5541" max="5541" width="4.140625" style="191" customWidth="1"/>
    <col min="5542" max="5542" width="5" style="191" customWidth="1"/>
    <col min="5543" max="5544" width="5.42578125" style="191" customWidth="1"/>
    <col min="5545" max="5545" width="2.5703125" style="191" customWidth="1"/>
    <col min="5546" max="5546" width="1" style="191" customWidth="1"/>
    <col min="5547" max="5548" width="7.5703125" style="191" customWidth="1"/>
    <col min="5549" max="5549" width="1.85546875" style="191" customWidth="1"/>
    <col min="5550" max="5563" width="7.5703125" style="191" customWidth="1"/>
    <col min="5564" max="5778" width="9.140625" style="191"/>
    <col min="5779" max="5779" width="1" style="191" customWidth="1"/>
    <col min="5780" max="5780" width="2.5703125" style="191" customWidth="1"/>
    <col min="5781" max="5781" width="1" style="191" customWidth="1"/>
    <col min="5782" max="5782" width="20.42578125" style="191" customWidth="1"/>
    <col min="5783" max="5784" width="0.5703125" style="191" customWidth="1"/>
    <col min="5785" max="5785" width="5" style="191" customWidth="1"/>
    <col min="5786" max="5786" width="0.42578125" style="191" customWidth="1"/>
    <col min="5787" max="5787" width="5" style="191" customWidth="1"/>
    <col min="5788" max="5788" width="4.28515625" style="191" customWidth="1"/>
    <col min="5789" max="5789" width="5" style="191" customWidth="1"/>
    <col min="5790" max="5790" width="4.42578125" style="191" customWidth="1"/>
    <col min="5791" max="5792" width="5" style="191" customWidth="1"/>
    <col min="5793" max="5793" width="5.28515625" style="191" customWidth="1"/>
    <col min="5794" max="5794" width="4.85546875" style="191" customWidth="1"/>
    <col min="5795" max="5795" width="5" style="191" customWidth="1"/>
    <col min="5796" max="5796" width="5.28515625" style="191" customWidth="1"/>
    <col min="5797" max="5797" width="4.140625" style="191" customWidth="1"/>
    <col min="5798" max="5798" width="5" style="191" customWidth="1"/>
    <col min="5799" max="5800" width="5.42578125" style="191" customWidth="1"/>
    <col min="5801" max="5801" width="2.5703125" style="191" customWidth="1"/>
    <col min="5802" max="5802" width="1" style="191" customWidth="1"/>
    <col min="5803" max="5804" width="7.5703125" style="191" customWidth="1"/>
    <col min="5805" max="5805" width="1.85546875" style="191" customWidth="1"/>
    <col min="5806" max="5819" width="7.5703125" style="191" customWidth="1"/>
    <col min="5820" max="6034" width="9.140625" style="191"/>
    <col min="6035" max="6035" width="1" style="191" customWidth="1"/>
    <col min="6036" max="6036" width="2.5703125" style="191" customWidth="1"/>
    <col min="6037" max="6037" width="1" style="191" customWidth="1"/>
    <col min="6038" max="6038" width="20.42578125" style="191" customWidth="1"/>
    <col min="6039" max="6040" width="0.5703125" style="191" customWidth="1"/>
    <col min="6041" max="6041" width="5" style="191" customWidth="1"/>
    <col min="6042" max="6042" width="0.42578125" style="191" customWidth="1"/>
    <col min="6043" max="6043" width="5" style="191" customWidth="1"/>
    <col min="6044" max="6044" width="4.28515625" style="191" customWidth="1"/>
    <col min="6045" max="6045" width="5" style="191" customWidth="1"/>
    <col min="6046" max="6046" width="4.42578125" style="191" customWidth="1"/>
    <col min="6047" max="6048" width="5" style="191" customWidth="1"/>
    <col min="6049" max="6049" width="5.28515625" style="191" customWidth="1"/>
    <col min="6050" max="6050" width="4.85546875" style="191" customWidth="1"/>
    <col min="6051" max="6051" width="5" style="191" customWidth="1"/>
    <col min="6052" max="6052" width="5.28515625" style="191" customWidth="1"/>
    <col min="6053" max="6053" width="4.140625" style="191" customWidth="1"/>
    <col min="6054" max="6054" width="5" style="191" customWidth="1"/>
    <col min="6055" max="6056" width="5.42578125" style="191" customWidth="1"/>
    <col min="6057" max="6057" width="2.5703125" style="191" customWidth="1"/>
    <col min="6058" max="6058" width="1" style="191" customWidth="1"/>
    <col min="6059" max="6060" width="7.5703125" style="191" customWidth="1"/>
    <col min="6061" max="6061" width="1.85546875" style="191" customWidth="1"/>
    <col min="6062" max="6075" width="7.5703125" style="191" customWidth="1"/>
    <col min="6076" max="6290" width="9.140625" style="191"/>
    <col min="6291" max="6291" width="1" style="191" customWidth="1"/>
    <col min="6292" max="6292" width="2.5703125" style="191" customWidth="1"/>
    <col min="6293" max="6293" width="1" style="191" customWidth="1"/>
    <col min="6294" max="6294" width="20.42578125" style="191" customWidth="1"/>
    <col min="6295" max="6296" width="0.5703125" style="191" customWidth="1"/>
    <col min="6297" max="6297" width="5" style="191" customWidth="1"/>
    <col min="6298" max="6298" width="0.42578125" style="191" customWidth="1"/>
    <col min="6299" max="6299" width="5" style="191" customWidth="1"/>
    <col min="6300" max="6300" width="4.28515625" style="191" customWidth="1"/>
    <col min="6301" max="6301" width="5" style="191" customWidth="1"/>
    <col min="6302" max="6302" width="4.42578125" style="191" customWidth="1"/>
    <col min="6303" max="6304" width="5" style="191" customWidth="1"/>
    <col min="6305" max="6305" width="5.28515625" style="191" customWidth="1"/>
    <col min="6306" max="6306" width="4.85546875" style="191" customWidth="1"/>
    <col min="6307" max="6307" width="5" style="191" customWidth="1"/>
    <col min="6308" max="6308" width="5.28515625" style="191" customWidth="1"/>
    <col min="6309" max="6309" width="4.140625" style="191" customWidth="1"/>
    <col min="6310" max="6310" width="5" style="191" customWidth="1"/>
    <col min="6311" max="6312" width="5.42578125" style="191" customWidth="1"/>
    <col min="6313" max="6313" width="2.5703125" style="191" customWidth="1"/>
    <col min="6314" max="6314" width="1" style="191" customWidth="1"/>
    <col min="6315" max="6316" width="7.5703125" style="191" customWidth="1"/>
    <col min="6317" max="6317" width="1.85546875" style="191" customWidth="1"/>
    <col min="6318" max="6331" width="7.5703125" style="191" customWidth="1"/>
    <col min="6332" max="6546" width="9.140625" style="191"/>
    <col min="6547" max="6547" width="1" style="191" customWidth="1"/>
    <col min="6548" max="6548" width="2.5703125" style="191" customWidth="1"/>
    <col min="6549" max="6549" width="1" style="191" customWidth="1"/>
    <col min="6550" max="6550" width="20.42578125" style="191" customWidth="1"/>
    <col min="6551" max="6552" width="0.5703125" style="191" customWidth="1"/>
    <col min="6553" max="6553" width="5" style="191" customWidth="1"/>
    <col min="6554" max="6554" width="0.42578125" style="191" customWidth="1"/>
    <col min="6555" max="6555" width="5" style="191" customWidth="1"/>
    <col min="6556" max="6556" width="4.28515625" style="191" customWidth="1"/>
    <col min="6557" max="6557" width="5" style="191" customWidth="1"/>
    <col min="6558" max="6558" width="4.42578125" style="191" customWidth="1"/>
    <col min="6559" max="6560" width="5" style="191" customWidth="1"/>
    <col min="6561" max="6561" width="5.28515625" style="191" customWidth="1"/>
    <col min="6562" max="6562" width="4.85546875" style="191" customWidth="1"/>
    <col min="6563" max="6563" width="5" style="191" customWidth="1"/>
    <col min="6564" max="6564" width="5.28515625" style="191" customWidth="1"/>
    <col min="6565" max="6565" width="4.140625" style="191" customWidth="1"/>
    <col min="6566" max="6566" width="5" style="191" customWidth="1"/>
    <col min="6567" max="6568" width="5.42578125" style="191" customWidth="1"/>
    <col min="6569" max="6569" width="2.5703125" style="191" customWidth="1"/>
    <col min="6570" max="6570" width="1" style="191" customWidth="1"/>
    <col min="6571" max="6572" width="7.5703125" style="191" customWidth="1"/>
    <col min="6573" max="6573" width="1.85546875" style="191" customWidth="1"/>
    <col min="6574" max="6587" width="7.5703125" style="191" customWidth="1"/>
    <col min="6588" max="6802" width="9.140625" style="191"/>
    <col min="6803" max="6803" width="1" style="191" customWidth="1"/>
    <col min="6804" max="6804" width="2.5703125" style="191" customWidth="1"/>
    <col min="6805" max="6805" width="1" style="191" customWidth="1"/>
    <col min="6806" max="6806" width="20.42578125" style="191" customWidth="1"/>
    <col min="6807" max="6808" width="0.5703125" style="191" customWidth="1"/>
    <col min="6809" max="6809" width="5" style="191" customWidth="1"/>
    <col min="6810" max="6810" width="0.42578125" style="191" customWidth="1"/>
    <col min="6811" max="6811" width="5" style="191" customWidth="1"/>
    <col min="6812" max="6812" width="4.28515625" style="191" customWidth="1"/>
    <col min="6813" max="6813" width="5" style="191" customWidth="1"/>
    <col min="6814" max="6814" width="4.42578125" style="191" customWidth="1"/>
    <col min="6815" max="6816" width="5" style="191" customWidth="1"/>
    <col min="6817" max="6817" width="5.28515625" style="191" customWidth="1"/>
    <col min="6818" max="6818" width="4.85546875" style="191" customWidth="1"/>
    <col min="6819" max="6819" width="5" style="191" customWidth="1"/>
    <col min="6820" max="6820" width="5.28515625" style="191" customWidth="1"/>
    <col min="6821" max="6821" width="4.140625" style="191" customWidth="1"/>
    <col min="6822" max="6822" width="5" style="191" customWidth="1"/>
    <col min="6823" max="6824" width="5.42578125" style="191" customWidth="1"/>
    <col min="6825" max="6825" width="2.5703125" style="191" customWidth="1"/>
    <col min="6826" max="6826" width="1" style="191" customWidth="1"/>
    <col min="6827" max="6828" width="7.5703125" style="191" customWidth="1"/>
    <col min="6829" max="6829" width="1.85546875" style="191" customWidth="1"/>
    <col min="6830" max="6843" width="7.5703125" style="191" customWidth="1"/>
    <col min="6844" max="7058" width="9.140625" style="191"/>
    <col min="7059" max="7059" width="1" style="191" customWidth="1"/>
    <col min="7060" max="7060" width="2.5703125" style="191" customWidth="1"/>
    <col min="7061" max="7061" width="1" style="191" customWidth="1"/>
    <col min="7062" max="7062" width="20.42578125" style="191" customWidth="1"/>
    <col min="7063" max="7064" width="0.5703125" style="191" customWidth="1"/>
    <col min="7065" max="7065" width="5" style="191" customWidth="1"/>
    <col min="7066" max="7066" width="0.42578125" style="191" customWidth="1"/>
    <col min="7067" max="7067" width="5" style="191" customWidth="1"/>
    <col min="7068" max="7068" width="4.28515625" style="191" customWidth="1"/>
    <col min="7069" max="7069" width="5" style="191" customWidth="1"/>
    <col min="7070" max="7070" width="4.42578125" style="191" customWidth="1"/>
    <col min="7071" max="7072" width="5" style="191" customWidth="1"/>
    <col min="7073" max="7073" width="5.28515625" style="191" customWidth="1"/>
    <col min="7074" max="7074" width="4.85546875" style="191" customWidth="1"/>
    <col min="7075" max="7075" width="5" style="191" customWidth="1"/>
    <col min="7076" max="7076" width="5.28515625" style="191" customWidth="1"/>
    <col min="7077" max="7077" width="4.140625" style="191" customWidth="1"/>
    <col min="7078" max="7078" width="5" style="191" customWidth="1"/>
    <col min="7079" max="7080" width="5.42578125" style="191" customWidth="1"/>
    <col min="7081" max="7081" width="2.5703125" style="191" customWidth="1"/>
    <col min="7082" max="7082" width="1" style="191" customWidth="1"/>
    <col min="7083" max="7084" width="7.5703125" style="191" customWidth="1"/>
    <col min="7085" max="7085" width="1.85546875" style="191" customWidth="1"/>
    <col min="7086" max="7099" width="7.5703125" style="191" customWidth="1"/>
    <col min="7100" max="7314" width="9.140625" style="191"/>
    <col min="7315" max="7315" width="1" style="191" customWidth="1"/>
    <col min="7316" max="7316" width="2.5703125" style="191" customWidth="1"/>
    <col min="7317" max="7317" width="1" style="191" customWidth="1"/>
    <col min="7318" max="7318" width="20.42578125" style="191" customWidth="1"/>
    <col min="7319" max="7320" width="0.5703125" style="191" customWidth="1"/>
    <col min="7321" max="7321" width="5" style="191" customWidth="1"/>
    <col min="7322" max="7322" width="0.42578125" style="191" customWidth="1"/>
    <col min="7323" max="7323" width="5" style="191" customWidth="1"/>
    <col min="7324" max="7324" width="4.28515625" style="191" customWidth="1"/>
    <col min="7325" max="7325" width="5" style="191" customWidth="1"/>
    <col min="7326" max="7326" width="4.42578125" style="191" customWidth="1"/>
    <col min="7327" max="7328" width="5" style="191" customWidth="1"/>
    <col min="7329" max="7329" width="5.28515625" style="191" customWidth="1"/>
    <col min="7330" max="7330" width="4.85546875" style="191" customWidth="1"/>
    <col min="7331" max="7331" width="5" style="191" customWidth="1"/>
    <col min="7332" max="7332" width="5.28515625" style="191" customWidth="1"/>
    <col min="7333" max="7333" width="4.140625" style="191" customWidth="1"/>
    <col min="7334" max="7334" width="5" style="191" customWidth="1"/>
    <col min="7335" max="7336" width="5.42578125" style="191" customWidth="1"/>
    <col min="7337" max="7337" width="2.5703125" style="191" customWidth="1"/>
    <col min="7338" max="7338" width="1" style="191" customWidth="1"/>
    <col min="7339" max="7340" width="7.5703125" style="191" customWidth="1"/>
    <col min="7341" max="7341" width="1.85546875" style="191" customWidth="1"/>
    <col min="7342" max="7355" width="7.5703125" style="191" customWidth="1"/>
    <col min="7356" max="7570" width="9.140625" style="191"/>
    <col min="7571" max="7571" width="1" style="191" customWidth="1"/>
    <col min="7572" max="7572" width="2.5703125" style="191" customWidth="1"/>
    <col min="7573" max="7573" width="1" style="191" customWidth="1"/>
    <col min="7574" max="7574" width="20.42578125" style="191" customWidth="1"/>
    <col min="7575" max="7576" width="0.5703125" style="191" customWidth="1"/>
    <col min="7577" max="7577" width="5" style="191" customWidth="1"/>
    <col min="7578" max="7578" width="0.42578125" style="191" customWidth="1"/>
    <col min="7579" max="7579" width="5" style="191" customWidth="1"/>
    <col min="7580" max="7580" width="4.28515625" style="191" customWidth="1"/>
    <col min="7581" max="7581" width="5" style="191" customWidth="1"/>
    <col min="7582" max="7582" width="4.42578125" style="191" customWidth="1"/>
    <col min="7583" max="7584" width="5" style="191" customWidth="1"/>
    <col min="7585" max="7585" width="5.28515625" style="191" customWidth="1"/>
    <col min="7586" max="7586" width="4.85546875" style="191" customWidth="1"/>
    <col min="7587" max="7587" width="5" style="191" customWidth="1"/>
    <col min="7588" max="7588" width="5.28515625" style="191" customWidth="1"/>
    <col min="7589" max="7589" width="4.140625" style="191" customWidth="1"/>
    <col min="7590" max="7590" width="5" style="191" customWidth="1"/>
    <col min="7591" max="7592" width="5.42578125" style="191" customWidth="1"/>
    <col min="7593" max="7593" width="2.5703125" style="191" customWidth="1"/>
    <col min="7594" max="7594" width="1" style="191" customWidth="1"/>
    <col min="7595" max="7596" width="7.5703125" style="191" customWidth="1"/>
    <col min="7597" max="7597" width="1.85546875" style="191" customWidth="1"/>
    <col min="7598" max="7611" width="7.5703125" style="191" customWidth="1"/>
    <col min="7612" max="7826" width="9.140625" style="191"/>
    <col min="7827" max="7827" width="1" style="191" customWidth="1"/>
    <col min="7828" max="7828" width="2.5703125" style="191" customWidth="1"/>
    <col min="7829" max="7829" width="1" style="191" customWidth="1"/>
    <col min="7830" max="7830" width="20.42578125" style="191" customWidth="1"/>
    <col min="7831" max="7832" width="0.5703125" style="191" customWidth="1"/>
    <col min="7833" max="7833" width="5" style="191" customWidth="1"/>
    <col min="7834" max="7834" width="0.42578125" style="191" customWidth="1"/>
    <col min="7835" max="7835" width="5" style="191" customWidth="1"/>
    <col min="7836" max="7836" width="4.28515625" style="191" customWidth="1"/>
    <col min="7837" max="7837" width="5" style="191" customWidth="1"/>
    <col min="7838" max="7838" width="4.42578125" style="191" customWidth="1"/>
    <col min="7839" max="7840" width="5" style="191" customWidth="1"/>
    <col min="7841" max="7841" width="5.28515625" style="191" customWidth="1"/>
    <col min="7842" max="7842" width="4.85546875" style="191" customWidth="1"/>
    <col min="7843" max="7843" width="5" style="191" customWidth="1"/>
    <col min="7844" max="7844" width="5.28515625" style="191" customWidth="1"/>
    <col min="7845" max="7845" width="4.140625" style="191" customWidth="1"/>
    <col min="7846" max="7846" width="5" style="191" customWidth="1"/>
    <col min="7847" max="7848" width="5.42578125" style="191" customWidth="1"/>
    <col min="7849" max="7849" width="2.5703125" style="191" customWidth="1"/>
    <col min="7850" max="7850" width="1" style="191" customWidth="1"/>
    <col min="7851" max="7852" width="7.5703125" style="191" customWidth="1"/>
    <col min="7853" max="7853" width="1.85546875" style="191" customWidth="1"/>
    <col min="7854" max="7867" width="7.5703125" style="191" customWidth="1"/>
    <col min="7868" max="8082" width="9.140625" style="191"/>
    <col min="8083" max="8083" width="1" style="191" customWidth="1"/>
    <col min="8084" max="8084" width="2.5703125" style="191" customWidth="1"/>
    <col min="8085" max="8085" width="1" style="191" customWidth="1"/>
    <col min="8086" max="8086" width="20.42578125" style="191" customWidth="1"/>
    <col min="8087" max="8088" width="0.5703125" style="191" customWidth="1"/>
    <col min="8089" max="8089" width="5" style="191" customWidth="1"/>
    <col min="8090" max="8090" width="0.42578125" style="191" customWidth="1"/>
    <col min="8091" max="8091" width="5" style="191" customWidth="1"/>
    <col min="8092" max="8092" width="4.28515625" style="191" customWidth="1"/>
    <col min="8093" max="8093" width="5" style="191" customWidth="1"/>
    <col min="8094" max="8094" width="4.42578125" style="191" customWidth="1"/>
    <col min="8095" max="8096" width="5" style="191" customWidth="1"/>
    <col min="8097" max="8097" width="5.28515625" style="191" customWidth="1"/>
    <col min="8098" max="8098" width="4.85546875" style="191" customWidth="1"/>
    <col min="8099" max="8099" width="5" style="191" customWidth="1"/>
    <col min="8100" max="8100" width="5.28515625" style="191" customWidth="1"/>
    <col min="8101" max="8101" width="4.140625" style="191" customWidth="1"/>
    <col min="8102" max="8102" width="5" style="191" customWidth="1"/>
    <col min="8103" max="8104" width="5.42578125" style="191" customWidth="1"/>
    <col min="8105" max="8105" width="2.5703125" style="191" customWidth="1"/>
    <col min="8106" max="8106" width="1" style="191" customWidth="1"/>
    <col min="8107" max="8108" width="7.5703125" style="191" customWidth="1"/>
    <col min="8109" max="8109" width="1.85546875" style="191" customWidth="1"/>
    <col min="8110" max="8123" width="7.5703125" style="191" customWidth="1"/>
    <col min="8124" max="8338" width="9.140625" style="191"/>
    <col min="8339" max="8339" width="1" style="191" customWidth="1"/>
    <col min="8340" max="8340" width="2.5703125" style="191" customWidth="1"/>
    <col min="8341" max="8341" width="1" style="191" customWidth="1"/>
    <col min="8342" max="8342" width="20.42578125" style="191" customWidth="1"/>
    <col min="8343" max="8344" width="0.5703125" style="191" customWidth="1"/>
    <col min="8345" max="8345" width="5" style="191" customWidth="1"/>
    <col min="8346" max="8346" width="0.42578125" style="191" customWidth="1"/>
    <col min="8347" max="8347" width="5" style="191" customWidth="1"/>
    <col min="8348" max="8348" width="4.28515625" style="191" customWidth="1"/>
    <col min="8349" max="8349" width="5" style="191" customWidth="1"/>
    <col min="8350" max="8350" width="4.42578125" style="191" customWidth="1"/>
    <col min="8351" max="8352" width="5" style="191" customWidth="1"/>
    <col min="8353" max="8353" width="5.28515625" style="191" customWidth="1"/>
    <col min="8354" max="8354" width="4.85546875" style="191" customWidth="1"/>
    <col min="8355" max="8355" width="5" style="191" customWidth="1"/>
    <col min="8356" max="8356" width="5.28515625" style="191" customWidth="1"/>
    <col min="8357" max="8357" width="4.140625" style="191" customWidth="1"/>
    <col min="8358" max="8358" width="5" style="191" customWidth="1"/>
    <col min="8359" max="8360" width="5.42578125" style="191" customWidth="1"/>
    <col min="8361" max="8361" width="2.5703125" style="191" customWidth="1"/>
    <col min="8362" max="8362" width="1" style="191" customWidth="1"/>
    <col min="8363" max="8364" width="7.5703125" style="191" customWidth="1"/>
    <col min="8365" max="8365" width="1.85546875" style="191" customWidth="1"/>
    <col min="8366" max="8379" width="7.5703125" style="191" customWidth="1"/>
    <col min="8380" max="8594" width="9.140625" style="191"/>
    <col min="8595" max="8595" width="1" style="191" customWidth="1"/>
    <col min="8596" max="8596" width="2.5703125" style="191" customWidth="1"/>
    <col min="8597" max="8597" width="1" style="191" customWidth="1"/>
    <col min="8598" max="8598" width="20.42578125" style="191" customWidth="1"/>
    <col min="8599" max="8600" width="0.5703125" style="191" customWidth="1"/>
    <col min="8601" max="8601" width="5" style="191" customWidth="1"/>
    <col min="8602" max="8602" width="0.42578125" style="191" customWidth="1"/>
    <col min="8603" max="8603" width="5" style="191" customWidth="1"/>
    <col min="8604" max="8604" width="4.28515625" style="191" customWidth="1"/>
    <col min="8605" max="8605" width="5" style="191" customWidth="1"/>
    <col min="8606" max="8606" width="4.42578125" style="191" customWidth="1"/>
    <col min="8607" max="8608" width="5" style="191" customWidth="1"/>
    <col min="8609" max="8609" width="5.28515625" style="191" customWidth="1"/>
    <col min="8610" max="8610" width="4.85546875" style="191" customWidth="1"/>
    <col min="8611" max="8611" width="5" style="191" customWidth="1"/>
    <col min="8612" max="8612" width="5.28515625" style="191" customWidth="1"/>
    <col min="8613" max="8613" width="4.140625" style="191" customWidth="1"/>
    <col min="8614" max="8614" width="5" style="191" customWidth="1"/>
    <col min="8615" max="8616" width="5.42578125" style="191" customWidth="1"/>
    <col min="8617" max="8617" width="2.5703125" style="191" customWidth="1"/>
    <col min="8618" max="8618" width="1" style="191" customWidth="1"/>
    <col min="8619" max="8620" width="7.5703125" style="191" customWidth="1"/>
    <col min="8621" max="8621" width="1.85546875" style="191" customWidth="1"/>
    <col min="8622" max="8635" width="7.5703125" style="191" customWidth="1"/>
    <col min="8636" max="8850" width="9.140625" style="191"/>
    <col min="8851" max="8851" width="1" style="191" customWidth="1"/>
    <col min="8852" max="8852" width="2.5703125" style="191" customWidth="1"/>
    <col min="8853" max="8853" width="1" style="191" customWidth="1"/>
    <col min="8854" max="8854" width="20.42578125" style="191" customWidth="1"/>
    <col min="8855" max="8856" width="0.5703125" style="191" customWidth="1"/>
    <col min="8857" max="8857" width="5" style="191" customWidth="1"/>
    <col min="8858" max="8858" width="0.42578125" style="191" customWidth="1"/>
    <col min="8859" max="8859" width="5" style="191" customWidth="1"/>
    <col min="8860" max="8860" width="4.28515625" style="191" customWidth="1"/>
    <col min="8861" max="8861" width="5" style="191" customWidth="1"/>
    <col min="8862" max="8862" width="4.42578125" style="191" customWidth="1"/>
    <col min="8863" max="8864" width="5" style="191" customWidth="1"/>
    <col min="8865" max="8865" width="5.28515625" style="191" customWidth="1"/>
    <col min="8866" max="8866" width="4.85546875" style="191" customWidth="1"/>
    <col min="8867" max="8867" width="5" style="191" customWidth="1"/>
    <col min="8868" max="8868" width="5.28515625" style="191" customWidth="1"/>
    <col min="8869" max="8869" width="4.140625" style="191" customWidth="1"/>
    <col min="8870" max="8870" width="5" style="191" customWidth="1"/>
    <col min="8871" max="8872" width="5.42578125" style="191" customWidth="1"/>
    <col min="8873" max="8873" width="2.5703125" style="191" customWidth="1"/>
    <col min="8874" max="8874" width="1" style="191" customWidth="1"/>
    <col min="8875" max="8876" width="7.5703125" style="191" customWidth="1"/>
    <col min="8877" max="8877" width="1.85546875" style="191" customWidth="1"/>
    <col min="8878" max="8891" width="7.5703125" style="191" customWidth="1"/>
    <col min="8892" max="9106" width="9.140625" style="191"/>
    <col min="9107" max="9107" width="1" style="191" customWidth="1"/>
    <col min="9108" max="9108" width="2.5703125" style="191" customWidth="1"/>
    <col min="9109" max="9109" width="1" style="191" customWidth="1"/>
    <col min="9110" max="9110" width="20.42578125" style="191" customWidth="1"/>
    <col min="9111" max="9112" width="0.5703125" style="191" customWidth="1"/>
    <col min="9113" max="9113" width="5" style="191" customWidth="1"/>
    <col min="9114" max="9114" width="0.42578125" style="191" customWidth="1"/>
    <col min="9115" max="9115" width="5" style="191" customWidth="1"/>
    <col min="9116" max="9116" width="4.28515625" style="191" customWidth="1"/>
    <col min="9117" max="9117" width="5" style="191" customWidth="1"/>
    <col min="9118" max="9118" width="4.42578125" style="191" customWidth="1"/>
    <col min="9119" max="9120" width="5" style="191" customWidth="1"/>
    <col min="9121" max="9121" width="5.28515625" style="191" customWidth="1"/>
    <col min="9122" max="9122" width="4.85546875" style="191" customWidth="1"/>
    <col min="9123" max="9123" width="5" style="191" customWidth="1"/>
    <col min="9124" max="9124" width="5.28515625" style="191" customWidth="1"/>
    <col min="9125" max="9125" width="4.140625" style="191" customWidth="1"/>
    <col min="9126" max="9126" width="5" style="191" customWidth="1"/>
    <col min="9127" max="9128" width="5.42578125" style="191" customWidth="1"/>
    <col min="9129" max="9129" width="2.5703125" style="191" customWidth="1"/>
    <col min="9130" max="9130" width="1" style="191" customWidth="1"/>
    <col min="9131" max="9132" width="7.5703125" style="191" customWidth="1"/>
    <col min="9133" max="9133" width="1.85546875" style="191" customWidth="1"/>
    <col min="9134" max="9147" width="7.5703125" style="191" customWidth="1"/>
    <col min="9148" max="9362" width="9.140625" style="191"/>
    <col min="9363" max="9363" width="1" style="191" customWidth="1"/>
    <col min="9364" max="9364" width="2.5703125" style="191" customWidth="1"/>
    <col min="9365" max="9365" width="1" style="191" customWidth="1"/>
    <col min="9366" max="9366" width="20.42578125" style="191" customWidth="1"/>
    <col min="9367" max="9368" width="0.5703125" style="191" customWidth="1"/>
    <col min="9369" max="9369" width="5" style="191" customWidth="1"/>
    <col min="9370" max="9370" width="0.42578125" style="191" customWidth="1"/>
    <col min="9371" max="9371" width="5" style="191" customWidth="1"/>
    <col min="9372" max="9372" width="4.28515625" style="191" customWidth="1"/>
    <col min="9373" max="9373" width="5" style="191" customWidth="1"/>
    <col min="9374" max="9374" width="4.42578125" style="191" customWidth="1"/>
    <col min="9375" max="9376" width="5" style="191" customWidth="1"/>
    <col min="9377" max="9377" width="5.28515625" style="191" customWidth="1"/>
    <col min="9378" max="9378" width="4.85546875" style="191" customWidth="1"/>
    <col min="9379" max="9379" width="5" style="191" customWidth="1"/>
    <col min="9380" max="9380" width="5.28515625" style="191" customWidth="1"/>
    <col min="9381" max="9381" width="4.140625" style="191" customWidth="1"/>
    <col min="9382" max="9382" width="5" style="191" customWidth="1"/>
    <col min="9383" max="9384" width="5.42578125" style="191" customWidth="1"/>
    <col min="9385" max="9385" width="2.5703125" style="191" customWidth="1"/>
    <col min="9386" max="9386" width="1" style="191" customWidth="1"/>
    <col min="9387" max="9388" width="7.5703125" style="191" customWidth="1"/>
    <col min="9389" max="9389" width="1.85546875" style="191" customWidth="1"/>
    <col min="9390" max="9403" width="7.5703125" style="191" customWidth="1"/>
    <col min="9404" max="9618" width="9.140625" style="191"/>
    <col min="9619" max="9619" width="1" style="191" customWidth="1"/>
    <col min="9620" max="9620" width="2.5703125" style="191" customWidth="1"/>
    <col min="9621" max="9621" width="1" style="191" customWidth="1"/>
    <col min="9622" max="9622" width="20.42578125" style="191" customWidth="1"/>
    <col min="9623" max="9624" width="0.5703125" style="191" customWidth="1"/>
    <col min="9625" max="9625" width="5" style="191" customWidth="1"/>
    <col min="9626" max="9626" width="0.42578125" style="191" customWidth="1"/>
    <col min="9627" max="9627" width="5" style="191" customWidth="1"/>
    <col min="9628" max="9628" width="4.28515625" style="191" customWidth="1"/>
    <col min="9629" max="9629" width="5" style="191" customWidth="1"/>
    <col min="9630" max="9630" width="4.42578125" style="191" customWidth="1"/>
    <col min="9631" max="9632" width="5" style="191" customWidth="1"/>
    <col min="9633" max="9633" width="5.28515625" style="191" customWidth="1"/>
    <col min="9634" max="9634" width="4.85546875" style="191" customWidth="1"/>
    <col min="9635" max="9635" width="5" style="191" customWidth="1"/>
    <col min="9636" max="9636" width="5.28515625" style="191" customWidth="1"/>
    <col min="9637" max="9637" width="4.140625" style="191" customWidth="1"/>
    <col min="9638" max="9638" width="5" style="191" customWidth="1"/>
    <col min="9639" max="9640" width="5.42578125" style="191" customWidth="1"/>
    <col min="9641" max="9641" width="2.5703125" style="191" customWidth="1"/>
    <col min="9642" max="9642" width="1" style="191" customWidth="1"/>
    <col min="9643" max="9644" width="7.5703125" style="191" customWidth="1"/>
    <col min="9645" max="9645" width="1.85546875" style="191" customWidth="1"/>
    <col min="9646" max="9659" width="7.5703125" style="191" customWidth="1"/>
    <col min="9660" max="9874" width="9.140625" style="191"/>
    <col min="9875" max="9875" width="1" style="191" customWidth="1"/>
    <col min="9876" max="9876" width="2.5703125" style="191" customWidth="1"/>
    <col min="9877" max="9877" width="1" style="191" customWidth="1"/>
    <col min="9878" max="9878" width="20.42578125" style="191" customWidth="1"/>
    <col min="9879" max="9880" width="0.5703125" style="191" customWidth="1"/>
    <col min="9881" max="9881" width="5" style="191" customWidth="1"/>
    <col min="9882" max="9882" width="0.42578125" style="191" customWidth="1"/>
    <col min="9883" max="9883" width="5" style="191" customWidth="1"/>
    <col min="9884" max="9884" width="4.28515625" style="191" customWidth="1"/>
    <col min="9885" max="9885" width="5" style="191" customWidth="1"/>
    <col min="9886" max="9886" width="4.42578125" style="191" customWidth="1"/>
    <col min="9887" max="9888" width="5" style="191" customWidth="1"/>
    <col min="9889" max="9889" width="5.28515625" style="191" customWidth="1"/>
    <col min="9890" max="9890" width="4.85546875" style="191" customWidth="1"/>
    <col min="9891" max="9891" width="5" style="191" customWidth="1"/>
    <col min="9892" max="9892" width="5.28515625" style="191" customWidth="1"/>
    <col min="9893" max="9893" width="4.140625" style="191" customWidth="1"/>
    <col min="9894" max="9894" width="5" style="191" customWidth="1"/>
    <col min="9895" max="9896" width="5.42578125" style="191" customWidth="1"/>
    <col min="9897" max="9897" width="2.5703125" style="191" customWidth="1"/>
    <col min="9898" max="9898" width="1" style="191" customWidth="1"/>
    <col min="9899" max="9900" width="7.5703125" style="191" customWidth="1"/>
    <col min="9901" max="9901" width="1.85546875" style="191" customWidth="1"/>
    <col min="9902" max="9915" width="7.5703125" style="191" customWidth="1"/>
    <col min="9916" max="10130" width="9.140625" style="191"/>
    <col min="10131" max="10131" width="1" style="191" customWidth="1"/>
    <col min="10132" max="10132" width="2.5703125" style="191" customWidth="1"/>
    <col min="10133" max="10133" width="1" style="191" customWidth="1"/>
    <col min="10134" max="10134" width="20.42578125" style="191" customWidth="1"/>
    <col min="10135" max="10136" width="0.5703125" style="191" customWidth="1"/>
    <col min="10137" max="10137" width="5" style="191" customWidth="1"/>
    <col min="10138" max="10138" width="0.42578125" style="191" customWidth="1"/>
    <col min="10139" max="10139" width="5" style="191" customWidth="1"/>
    <col min="10140" max="10140" width="4.28515625" style="191" customWidth="1"/>
    <col min="10141" max="10141" width="5" style="191" customWidth="1"/>
    <col min="10142" max="10142" width="4.42578125" style="191" customWidth="1"/>
    <col min="10143" max="10144" width="5" style="191" customWidth="1"/>
    <col min="10145" max="10145" width="5.28515625" style="191" customWidth="1"/>
    <col min="10146" max="10146" width="4.85546875" style="191" customWidth="1"/>
    <col min="10147" max="10147" width="5" style="191" customWidth="1"/>
    <col min="10148" max="10148" width="5.28515625" style="191" customWidth="1"/>
    <col min="10149" max="10149" width="4.140625" style="191" customWidth="1"/>
    <col min="10150" max="10150" width="5" style="191" customWidth="1"/>
    <col min="10151" max="10152" width="5.42578125" style="191" customWidth="1"/>
    <col min="10153" max="10153" width="2.5703125" style="191" customWidth="1"/>
    <col min="10154" max="10154" width="1" style="191" customWidth="1"/>
    <col min="10155" max="10156" width="7.5703125" style="191" customWidth="1"/>
    <col min="10157" max="10157" width="1.85546875" style="191" customWidth="1"/>
    <col min="10158" max="10171" width="7.5703125" style="191" customWidth="1"/>
    <col min="10172" max="10386" width="9.140625" style="191"/>
    <col min="10387" max="10387" width="1" style="191" customWidth="1"/>
    <col min="10388" max="10388" width="2.5703125" style="191" customWidth="1"/>
    <col min="10389" max="10389" width="1" style="191" customWidth="1"/>
    <col min="10390" max="10390" width="20.42578125" style="191" customWidth="1"/>
    <col min="10391" max="10392" width="0.5703125" style="191" customWidth="1"/>
    <col min="10393" max="10393" width="5" style="191" customWidth="1"/>
    <col min="10394" max="10394" width="0.42578125" style="191" customWidth="1"/>
    <col min="10395" max="10395" width="5" style="191" customWidth="1"/>
    <col min="10396" max="10396" width="4.28515625" style="191" customWidth="1"/>
    <col min="10397" max="10397" width="5" style="191" customWidth="1"/>
    <col min="10398" max="10398" width="4.42578125" style="191" customWidth="1"/>
    <col min="10399" max="10400" width="5" style="191" customWidth="1"/>
    <col min="10401" max="10401" width="5.28515625" style="191" customWidth="1"/>
    <col min="10402" max="10402" width="4.85546875" style="191" customWidth="1"/>
    <col min="10403" max="10403" width="5" style="191" customWidth="1"/>
    <col min="10404" max="10404" width="5.28515625" style="191" customWidth="1"/>
    <col min="10405" max="10405" width="4.140625" style="191" customWidth="1"/>
    <col min="10406" max="10406" width="5" style="191" customWidth="1"/>
    <col min="10407" max="10408" width="5.42578125" style="191" customWidth="1"/>
    <col min="10409" max="10409" width="2.5703125" style="191" customWidth="1"/>
    <col min="10410" max="10410" width="1" style="191" customWidth="1"/>
    <col min="10411" max="10412" width="7.5703125" style="191" customWidth="1"/>
    <col min="10413" max="10413" width="1.85546875" style="191" customWidth="1"/>
    <col min="10414" max="10427" width="7.5703125" style="191" customWidth="1"/>
    <col min="10428" max="10642" width="9.140625" style="191"/>
    <col min="10643" max="10643" width="1" style="191" customWidth="1"/>
    <col min="10644" max="10644" width="2.5703125" style="191" customWidth="1"/>
    <col min="10645" max="10645" width="1" style="191" customWidth="1"/>
    <col min="10646" max="10646" width="20.42578125" style="191" customWidth="1"/>
    <col min="10647" max="10648" width="0.5703125" style="191" customWidth="1"/>
    <col min="10649" max="10649" width="5" style="191" customWidth="1"/>
    <col min="10650" max="10650" width="0.42578125" style="191" customWidth="1"/>
    <col min="10651" max="10651" width="5" style="191" customWidth="1"/>
    <col min="10652" max="10652" width="4.28515625" style="191" customWidth="1"/>
    <col min="10653" max="10653" width="5" style="191" customWidth="1"/>
    <col min="10654" max="10654" width="4.42578125" style="191" customWidth="1"/>
    <col min="10655" max="10656" width="5" style="191" customWidth="1"/>
    <col min="10657" max="10657" width="5.28515625" style="191" customWidth="1"/>
    <col min="10658" max="10658" width="4.85546875" style="191" customWidth="1"/>
    <col min="10659" max="10659" width="5" style="191" customWidth="1"/>
    <col min="10660" max="10660" width="5.28515625" style="191" customWidth="1"/>
    <col min="10661" max="10661" width="4.140625" style="191" customWidth="1"/>
    <col min="10662" max="10662" width="5" style="191" customWidth="1"/>
    <col min="10663" max="10664" width="5.42578125" style="191" customWidth="1"/>
    <col min="10665" max="10665" width="2.5703125" style="191" customWidth="1"/>
    <col min="10666" max="10666" width="1" style="191" customWidth="1"/>
    <col min="10667" max="10668" width="7.5703125" style="191" customWidth="1"/>
    <col min="10669" max="10669" width="1.85546875" style="191" customWidth="1"/>
    <col min="10670" max="10683" width="7.5703125" style="191" customWidth="1"/>
    <col min="10684" max="10898" width="9.140625" style="191"/>
    <col min="10899" max="10899" width="1" style="191" customWidth="1"/>
    <col min="10900" max="10900" width="2.5703125" style="191" customWidth="1"/>
    <col min="10901" max="10901" width="1" style="191" customWidth="1"/>
    <col min="10902" max="10902" width="20.42578125" style="191" customWidth="1"/>
    <col min="10903" max="10904" width="0.5703125" style="191" customWidth="1"/>
    <col min="10905" max="10905" width="5" style="191" customWidth="1"/>
    <col min="10906" max="10906" width="0.42578125" style="191" customWidth="1"/>
    <col min="10907" max="10907" width="5" style="191" customWidth="1"/>
    <col min="10908" max="10908" width="4.28515625" style="191" customWidth="1"/>
    <col min="10909" max="10909" width="5" style="191" customWidth="1"/>
    <col min="10910" max="10910" width="4.42578125" style="191" customWidth="1"/>
    <col min="10911" max="10912" width="5" style="191" customWidth="1"/>
    <col min="10913" max="10913" width="5.28515625" style="191" customWidth="1"/>
    <col min="10914" max="10914" width="4.85546875" style="191" customWidth="1"/>
    <col min="10915" max="10915" width="5" style="191" customWidth="1"/>
    <col min="10916" max="10916" width="5.28515625" style="191" customWidth="1"/>
    <col min="10917" max="10917" width="4.140625" style="191" customWidth="1"/>
    <col min="10918" max="10918" width="5" style="191" customWidth="1"/>
    <col min="10919" max="10920" width="5.42578125" style="191" customWidth="1"/>
    <col min="10921" max="10921" width="2.5703125" style="191" customWidth="1"/>
    <col min="10922" max="10922" width="1" style="191" customWidth="1"/>
    <col min="10923" max="10924" width="7.5703125" style="191" customWidth="1"/>
    <col min="10925" max="10925" width="1.85546875" style="191" customWidth="1"/>
    <col min="10926" max="10939" width="7.5703125" style="191" customWidth="1"/>
    <col min="10940" max="11154" width="9.140625" style="191"/>
    <col min="11155" max="11155" width="1" style="191" customWidth="1"/>
    <col min="11156" max="11156" width="2.5703125" style="191" customWidth="1"/>
    <col min="11157" max="11157" width="1" style="191" customWidth="1"/>
    <col min="11158" max="11158" width="20.42578125" style="191" customWidth="1"/>
    <col min="11159" max="11160" width="0.5703125" style="191" customWidth="1"/>
    <col min="11161" max="11161" width="5" style="191" customWidth="1"/>
    <col min="11162" max="11162" width="0.42578125" style="191" customWidth="1"/>
    <col min="11163" max="11163" width="5" style="191" customWidth="1"/>
    <col min="11164" max="11164" width="4.28515625" style="191" customWidth="1"/>
    <col min="11165" max="11165" width="5" style="191" customWidth="1"/>
    <col min="11166" max="11166" width="4.42578125" style="191" customWidth="1"/>
    <col min="11167" max="11168" width="5" style="191" customWidth="1"/>
    <col min="11169" max="11169" width="5.28515625" style="191" customWidth="1"/>
    <col min="11170" max="11170" width="4.85546875" style="191" customWidth="1"/>
    <col min="11171" max="11171" width="5" style="191" customWidth="1"/>
    <col min="11172" max="11172" width="5.28515625" style="191" customWidth="1"/>
    <col min="11173" max="11173" width="4.140625" style="191" customWidth="1"/>
    <col min="11174" max="11174" width="5" style="191" customWidth="1"/>
    <col min="11175" max="11176" width="5.42578125" style="191" customWidth="1"/>
    <col min="11177" max="11177" width="2.5703125" style="191" customWidth="1"/>
    <col min="11178" max="11178" width="1" style="191" customWidth="1"/>
    <col min="11179" max="11180" width="7.5703125" style="191" customWidth="1"/>
    <col min="11181" max="11181" width="1.85546875" style="191" customWidth="1"/>
    <col min="11182" max="11195" width="7.5703125" style="191" customWidth="1"/>
    <col min="11196" max="11410" width="9.140625" style="191"/>
    <col min="11411" max="11411" width="1" style="191" customWidth="1"/>
    <col min="11412" max="11412" width="2.5703125" style="191" customWidth="1"/>
    <col min="11413" max="11413" width="1" style="191" customWidth="1"/>
    <col min="11414" max="11414" width="20.42578125" style="191" customWidth="1"/>
    <col min="11415" max="11416" width="0.5703125" style="191" customWidth="1"/>
    <col min="11417" max="11417" width="5" style="191" customWidth="1"/>
    <col min="11418" max="11418" width="0.42578125" style="191" customWidth="1"/>
    <col min="11419" max="11419" width="5" style="191" customWidth="1"/>
    <col min="11420" max="11420" width="4.28515625" style="191" customWidth="1"/>
    <col min="11421" max="11421" width="5" style="191" customWidth="1"/>
    <col min="11422" max="11422" width="4.42578125" style="191" customWidth="1"/>
    <col min="11423" max="11424" width="5" style="191" customWidth="1"/>
    <col min="11425" max="11425" width="5.28515625" style="191" customWidth="1"/>
    <col min="11426" max="11426" width="4.85546875" style="191" customWidth="1"/>
    <col min="11427" max="11427" width="5" style="191" customWidth="1"/>
    <col min="11428" max="11428" width="5.28515625" style="191" customWidth="1"/>
    <col min="11429" max="11429" width="4.140625" style="191" customWidth="1"/>
    <col min="11430" max="11430" width="5" style="191" customWidth="1"/>
    <col min="11431" max="11432" width="5.42578125" style="191" customWidth="1"/>
    <col min="11433" max="11433" width="2.5703125" style="191" customWidth="1"/>
    <col min="11434" max="11434" width="1" style="191" customWidth="1"/>
    <col min="11435" max="11436" width="7.5703125" style="191" customWidth="1"/>
    <col min="11437" max="11437" width="1.85546875" style="191" customWidth="1"/>
    <col min="11438" max="11451" width="7.5703125" style="191" customWidth="1"/>
    <col min="11452" max="11666" width="9.140625" style="191"/>
    <col min="11667" max="11667" width="1" style="191" customWidth="1"/>
    <col min="11668" max="11668" width="2.5703125" style="191" customWidth="1"/>
    <col min="11669" max="11669" width="1" style="191" customWidth="1"/>
    <col min="11670" max="11670" width="20.42578125" style="191" customWidth="1"/>
    <col min="11671" max="11672" width="0.5703125" style="191" customWidth="1"/>
    <col min="11673" max="11673" width="5" style="191" customWidth="1"/>
    <col min="11674" max="11674" width="0.42578125" style="191" customWidth="1"/>
    <col min="11675" max="11675" width="5" style="191" customWidth="1"/>
    <col min="11676" max="11676" width="4.28515625" style="191" customWidth="1"/>
    <col min="11677" max="11677" width="5" style="191" customWidth="1"/>
    <col min="11678" max="11678" width="4.42578125" style="191" customWidth="1"/>
    <col min="11679" max="11680" width="5" style="191" customWidth="1"/>
    <col min="11681" max="11681" width="5.28515625" style="191" customWidth="1"/>
    <col min="11682" max="11682" width="4.85546875" style="191" customWidth="1"/>
    <col min="11683" max="11683" width="5" style="191" customWidth="1"/>
    <col min="11684" max="11684" width="5.28515625" style="191" customWidth="1"/>
    <col min="11685" max="11685" width="4.140625" style="191" customWidth="1"/>
    <col min="11686" max="11686" width="5" style="191" customWidth="1"/>
    <col min="11687" max="11688" width="5.42578125" style="191" customWidth="1"/>
    <col min="11689" max="11689" width="2.5703125" style="191" customWidth="1"/>
    <col min="11690" max="11690" width="1" style="191" customWidth="1"/>
    <col min="11691" max="11692" width="7.5703125" style="191" customWidth="1"/>
    <col min="11693" max="11693" width="1.85546875" style="191" customWidth="1"/>
    <col min="11694" max="11707" width="7.5703125" style="191" customWidth="1"/>
    <col min="11708" max="11922" width="9.140625" style="191"/>
    <col min="11923" max="11923" width="1" style="191" customWidth="1"/>
    <col min="11924" max="11924" width="2.5703125" style="191" customWidth="1"/>
    <col min="11925" max="11925" width="1" style="191" customWidth="1"/>
    <col min="11926" max="11926" width="20.42578125" style="191" customWidth="1"/>
    <col min="11927" max="11928" width="0.5703125" style="191" customWidth="1"/>
    <col min="11929" max="11929" width="5" style="191" customWidth="1"/>
    <col min="11930" max="11930" width="0.42578125" style="191" customWidth="1"/>
    <col min="11931" max="11931" width="5" style="191" customWidth="1"/>
    <col min="11932" max="11932" width="4.28515625" style="191" customWidth="1"/>
    <col min="11933" max="11933" width="5" style="191" customWidth="1"/>
    <col min="11934" max="11934" width="4.42578125" style="191" customWidth="1"/>
    <col min="11935" max="11936" width="5" style="191" customWidth="1"/>
    <col min="11937" max="11937" width="5.28515625" style="191" customWidth="1"/>
    <col min="11938" max="11938" width="4.85546875" style="191" customWidth="1"/>
    <col min="11939" max="11939" width="5" style="191" customWidth="1"/>
    <col min="11940" max="11940" width="5.28515625" style="191" customWidth="1"/>
    <col min="11941" max="11941" width="4.140625" style="191" customWidth="1"/>
    <col min="11942" max="11942" width="5" style="191" customWidth="1"/>
    <col min="11943" max="11944" width="5.42578125" style="191" customWidth="1"/>
    <col min="11945" max="11945" width="2.5703125" style="191" customWidth="1"/>
    <col min="11946" max="11946" width="1" style="191" customWidth="1"/>
    <col min="11947" max="11948" width="7.5703125" style="191" customWidth="1"/>
    <col min="11949" max="11949" width="1.85546875" style="191" customWidth="1"/>
    <col min="11950" max="11963" width="7.5703125" style="191" customWidth="1"/>
    <col min="11964" max="12178" width="9.140625" style="191"/>
    <col min="12179" max="12179" width="1" style="191" customWidth="1"/>
    <col min="12180" max="12180" width="2.5703125" style="191" customWidth="1"/>
    <col min="12181" max="12181" width="1" style="191" customWidth="1"/>
    <col min="12182" max="12182" width="20.42578125" style="191" customWidth="1"/>
    <col min="12183" max="12184" width="0.5703125" style="191" customWidth="1"/>
    <col min="12185" max="12185" width="5" style="191" customWidth="1"/>
    <col min="12186" max="12186" width="0.42578125" style="191" customWidth="1"/>
    <col min="12187" max="12187" width="5" style="191" customWidth="1"/>
    <col min="12188" max="12188" width="4.28515625" style="191" customWidth="1"/>
    <col min="12189" max="12189" width="5" style="191" customWidth="1"/>
    <col min="12190" max="12190" width="4.42578125" style="191" customWidth="1"/>
    <col min="12191" max="12192" width="5" style="191" customWidth="1"/>
    <col min="12193" max="12193" width="5.28515625" style="191" customWidth="1"/>
    <col min="12194" max="12194" width="4.85546875" style="191" customWidth="1"/>
    <col min="12195" max="12195" width="5" style="191" customWidth="1"/>
    <col min="12196" max="12196" width="5.28515625" style="191" customWidth="1"/>
    <col min="12197" max="12197" width="4.140625" style="191" customWidth="1"/>
    <col min="12198" max="12198" width="5" style="191" customWidth="1"/>
    <col min="12199" max="12200" width="5.42578125" style="191" customWidth="1"/>
    <col min="12201" max="12201" width="2.5703125" style="191" customWidth="1"/>
    <col min="12202" max="12202" width="1" style="191" customWidth="1"/>
    <col min="12203" max="12204" width="7.5703125" style="191" customWidth="1"/>
    <col min="12205" max="12205" width="1.85546875" style="191" customWidth="1"/>
    <col min="12206" max="12219" width="7.5703125" style="191" customWidth="1"/>
    <col min="12220" max="12434" width="9.140625" style="191"/>
    <col min="12435" max="12435" width="1" style="191" customWidth="1"/>
    <col min="12436" max="12436" width="2.5703125" style="191" customWidth="1"/>
    <col min="12437" max="12437" width="1" style="191" customWidth="1"/>
    <col min="12438" max="12438" width="20.42578125" style="191" customWidth="1"/>
    <col min="12439" max="12440" width="0.5703125" style="191" customWidth="1"/>
    <col min="12441" max="12441" width="5" style="191" customWidth="1"/>
    <col min="12442" max="12442" width="0.42578125" style="191" customWidth="1"/>
    <col min="12443" max="12443" width="5" style="191" customWidth="1"/>
    <col min="12444" max="12444" width="4.28515625" style="191" customWidth="1"/>
    <col min="12445" max="12445" width="5" style="191" customWidth="1"/>
    <col min="12446" max="12446" width="4.42578125" style="191" customWidth="1"/>
    <col min="12447" max="12448" width="5" style="191" customWidth="1"/>
    <col min="12449" max="12449" width="5.28515625" style="191" customWidth="1"/>
    <col min="12450" max="12450" width="4.85546875" style="191" customWidth="1"/>
    <col min="12451" max="12451" width="5" style="191" customWidth="1"/>
    <col min="12452" max="12452" width="5.28515625" style="191" customWidth="1"/>
    <col min="12453" max="12453" width="4.140625" style="191" customWidth="1"/>
    <col min="12454" max="12454" width="5" style="191" customWidth="1"/>
    <col min="12455" max="12456" width="5.42578125" style="191" customWidth="1"/>
    <col min="12457" max="12457" width="2.5703125" style="191" customWidth="1"/>
    <col min="12458" max="12458" width="1" style="191" customWidth="1"/>
    <col min="12459" max="12460" width="7.5703125" style="191" customWidth="1"/>
    <col min="12461" max="12461" width="1.85546875" style="191" customWidth="1"/>
    <col min="12462" max="12475" width="7.5703125" style="191" customWidth="1"/>
    <col min="12476" max="12690" width="9.140625" style="191"/>
    <col min="12691" max="12691" width="1" style="191" customWidth="1"/>
    <col min="12692" max="12692" width="2.5703125" style="191" customWidth="1"/>
    <col min="12693" max="12693" width="1" style="191" customWidth="1"/>
    <col min="12694" max="12694" width="20.42578125" style="191" customWidth="1"/>
    <col min="12695" max="12696" width="0.5703125" style="191" customWidth="1"/>
    <col min="12697" max="12697" width="5" style="191" customWidth="1"/>
    <col min="12698" max="12698" width="0.42578125" style="191" customWidth="1"/>
    <col min="12699" max="12699" width="5" style="191" customWidth="1"/>
    <col min="12700" max="12700" width="4.28515625" style="191" customWidth="1"/>
    <col min="12701" max="12701" width="5" style="191" customWidth="1"/>
    <col min="12702" max="12702" width="4.42578125" style="191" customWidth="1"/>
    <col min="12703" max="12704" width="5" style="191" customWidth="1"/>
    <col min="12705" max="12705" width="5.28515625" style="191" customWidth="1"/>
    <col min="12706" max="12706" width="4.85546875" style="191" customWidth="1"/>
    <col min="12707" max="12707" width="5" style="191" customWidth="1"/>
    <col min="12708" max="12708" width="5.28515625" style="191" customWidth="1"/>
    <col min="12709" max="12709" width="4.140625" style="191" customWidth="1"/>
    <col min="12710" max="12710" width="5" style="191" customWidth="1"/>
    <col min="12711" max="12712" width="5.42578125" style="191" customWidth="1"/>
    <col min="12713" max="12713" width="2.5703125" style="191" customWidth="1"/>
    <col min="12714" max="12714" width="1" style="191" customWidth="1"/>
    <col min="12715" max="12716" width="7.5703125" style="191" customWidth="1"/>
    <col min="12717" max="12717" width="1.85546875" style="191" customWidth="1"/>
    <col min="12718" max="12731" width="7.5703125" style="191" customWidth="1"/>
    <col min="12732" max="12946" width="9.140625" style="191"/>
    <col min="12947" max="12947" width="1" style="191" customWidth="1"/>
    <col min="12948" max="12948" width="2.5703125" style="191" customWidth="1"/>
    <col min="12949" max="12949" width="1" style="191" customWidth="1"/>
    <col min="12950" max="12950" width="20.42578125" style="191" customWidth="1"/>
    <col min="12951" max="12952" width="0.5703125" style="191" customWidth="1"/>
    <col min="12953" max="12953" width="5" style="191" customWidth="1"/>
    <col min="12954" max="12954" width="0.42578125" style="191" customWidth="1"/>
    <col min="12955" max="12955" width="5" style="191" customWidth="1"/>
    <col min="12956" max="12956" width="4.28515625" style="191" customWidth="1"/>
    <col min="12957" max="12957" width="5" style="191" customWidth="1"/>
    <col min="12958" max="12958" width="4.42578125" style="191" customWidth="1"/>
    <col min="12959" max="12960" width="5" style="191" customWidth="1"/>
    <col min="12961" max="12961" width="5.28515625" style="191" customWidth="1"/>
    <col min="12962" max="12962" width="4.85546875" style="191" customWidth="1"/>
    <col min="12963" max="12963" width="5" style="191" customWidth="1"/>
    <col min="12964" max="12964" width="5.28515625" style="191" customWidth="1"/>
    <col min="12965" max="12965" width="4.140625" style="191" customWidth="1"/>
    <col min="12966" max="12966" width="5" style="191" customWidth="1"/>
    <col min="12967" max="12968" width="5.42578125" style="191" customWidth="1"/>
    <col min="12969" max="12969" width="2.5703125" style="191" customWidth="1"/>
    <col min="12970" max="12970" width="1" style="191" customWidth="1"/>
    <col min="12971" max="12972" width="7.5703125" style="191" customWidth="1"/>
    <col min="12973" max="12973" width="1.85546875" style="191" customWidth="1"/>
    <col min="12974" max="12987" width="7.5703125" style="191" customWidth="1"/>
    <col min="12988" max="13202" width="9.140625" style="191"/>
    <col min="13203" max="13203" width="1" style="191" customWidth="1"/>
    <col min="13204" max="13204" width="2.5703125" style="191" customWidth="1"/>
    <col min="13205" max="13205" width="1" style="191" customWidth="1"/>
    <col min="13206" max="13206" width="20.42578125" style="191" customWidth="1"/>
    <col min="13207" max="13208" width="0.5703125" style="191" customWidth="1"/>
    <col min="13209" max="13209" width="5" style="191" customWidth="1"/>
    <col min="13210" max="13210" width="0.42578125" style="191" customWidth="1"/>
    <col min="13211" max="13211" width="5" style="191" customWidth="1"/>
    <col min="13212" max="13212" width="4.28515625" style="191" customWidth="1"/>
    <col min="13213" max="13213" width="5" style="191" customWidth="1"/>
    <col min="13214" max="13214" width="4.42578125" style="191" customWidth="1"/>
    <col min="13215" max="13216" width="5" style="191" customWidth="1"/>
    <col min="13217" max="13217" width="5.28515625" style="191" customWidth="1"/>
    <col min="13218" max="13218" width="4.85546875" style="191" customWidth="1"/>
    <col min="13219" max="13219" width="5" style="191" customWidth="1"/>
    <col min="13220" max="13220" width="5.28515625" style="191" customWidth="1"/>
    <col min="13221" max="13221" width="4.140625" style="191" customWidth="1"/>
    <col min="13222" max="13222" width="5" style="191" customWidth="1"/>
    <col min="13223" max="13224" width="5.42578125" style="191" customWidth="1"/>
    <col min="13225" max="13225" width="2.5703125" style="191" customWidth="1"/>
    <col min="13226" max="13226" width="1" style="191" customWidth="1"/>
    <col min="13227" max="13228" width="7.5703125" style="191" customWidth="1"/>
    <col min="13229" max="13229" width="1.85546875" style="191" customWidth="1"/>
    <col min="13230" max="13243" width="7.5703125" style="191" customWidth="1"/>
    <col min="13244" max="13458" width="9.140625" style="191"/>
    <col min="13459" max="13459" width="1" style="191" customWidth="1"/>
    <col min="13460" max="13460" width="2.5703125" style="191" customWidth="1"/>
    <col min="13461" max="13461" width="1" style="191" customWidth="1"/>
    <col min="13462" max="13462" width="20.42578125" style="191" customWidth="1"/>
    <col min="13463" max="13464" width="0.5703125" style="191" customWidth="1"/>
    <col min="13465" max="13465" width="5" style="191" customWidth="1"/>
    <col min="13466" max="13466" width="0.42578125" style="191" customWidth="1"/>
    <col min="13467" max="13467" width="5" style="191" customWidth="1"/>
    <col min="13468" max="13468" width="4.28515625" style="191" customWidth="1"/>
    <col min="13469" max="13469" width="5" style="191" customWidth="1"/>
    <col min="13470" max="13470" width="4.42578125" style="191" customWidth="1"/>
    <col min="13471" max="13472" width="5" style="191" customWidth="1"/>
    <col min="13473" max="13473" width="5.28515625" style="191" customWidth="1"/>
    <col min="13474" max="13474" width="4.85546875" style="191" customWidth="1"/>
    <col min="13475" max="13475" width="5" style="191" customWidth="1"/>
    <col min="13476" max="13476" width="5.28515625" style="191" customWidth="1"/>
    <col min="13477" max="13477" width="4.140625" style="191" customWidth="1"/>
    <col min="13478" max="13478" width="5" style="191" customWidth="1"/>
    <col min="13479" max="13480" width="5.42578125" style="191" customWidth="1"/>
    <col min="13481" max="13481" width="2.5703125" style="191" customWidth="1"/>
    <col min="13482" max="13482" width="1" style="191" customWidth="1"/>
    <col min="13483" max="13484" width="7.5703125" style="191" customWidth="1"/>
    <col min="13485" max="13485" width="1.85546875" style="191" customWidth="1"/>
    <col min="13486" max="13499" width="7.5703125" style="191" customWidth="1"/>
    <col min="13500" max="13714" width="9.140625" style="191"/>
    <col min="13715" max="13715" width="1" style="191" customWidth="1"/>
    <col min="13716" max="13716" width="2.5703125" style="191" customWidth="1"/>
    <col min="13717" max="13717" width="1" style="191" customWidth="1"/>
    <col min="13718" max="13718" width="20.42578125" style="191" customWidth="1"/>
    <col min="13719" max="13720" width="0.5703125" style="191" customWidth="1"/>
    <col min="13721" max="13721" width="5" style="191" customWidth="1"/>
    <col min="13722" max="13722" width="0.42578125" style="191" customWidth="1"/>
    <col min="13723" max="13723" width="5" style="191" customWidth="1"/>
    <col min="13724" max="13724" width="4.28515625" style="191" customWidth="1"/>
    <col min="13725" max="13725" width="5" style="191" customWidth="1"/>
    <col min="13726" max="13726" width="4.42578125" style="191" customWidth="1"/>
    <col min="13727" max="13728" width="5" style="191" customWidth="1"/>
    <col min="13729" max="13729" width="5.28515625" style="191" customWidth="1"/>
    <col min="13730" max="13730" width="4.85546875" style="191" customWidth="1"/>
    <col min="13731" max="13731" width="5" style="191" customWidth="1"/>
    <col min="13732" max="13732" width="5.28515625" style="191" customWidth="1"/>
    <col min="13733" max="13733" width="4.140625" style="191" customWidth="1"/>
    <col min="13734" max="13734" width="5" style="191" customWidth="1"/>
    <col min="13735" max="13736" width="5.42578125" style="191" customWidth="1"/>
    <col min="13737" max="13737" width="2.5703125" style="191" customWidth="1"/>
    <col min="13738" max="13738" width="1" style="191" customWidth="1"/>
    <col min="13739" max="13740" width="7.5703125" style="191" customWidth="1"/>
    <col min="13741" max="13741" width="1.85546875" style="191" customWidth="1"/>
    <col min="13742" max="13755" width="7.5703125" style="191" customWidth="1"/>
    <col min="13756" max="13970" width="9.140625" style="191"/>
    <col min="13971" max="13971" width="1" style="191" customWidth="1"/>
    <col min="13972" max="13972" width="2.5703125" style="191" customWidth="1"/>
    <col min="13973" max="13973" width="1" style="191" customWidth="1"/>
    <col min="13974" max="13974" width="20.42578125" style="191" customWidth="1"/>
    <col min="13975" max="13976" width="0.5703125" style="191" customWidth="1"/>
    <col min="13977" max="13977" width="5" style="191" customWidth="1"/>
    <col min="13978" max="13978" width="0.42578125" style="191" customWidth="1"/>
    <col min="13979" max="13979" width="5" style="191" customWidth="1"/>
    <col min="13980" max="13980" width="4.28515625" style="191" customWidth="1"/>
    <col min="13981" max="13981" width="5" style="191" customWidth="1"/>
    <col min="13982" max="13982" width="4.42578125" style="191" customWidth="1"/>
    <col min="13983" max="13984" width="5" style="191" customWidth="1"/>
    <col min="13985" max="13985" width="5.28515625" style="191" customWidth="1"/>
    <col min="13986" max="13986" width="4.85546875" style="191" customWidth="1"/>
    <col min="13987" max="13987" width="5" style="191" customWidth="1"/>
    <col min="13988" max="13988" width="5.28515625" style="191" customWidth="1"/>
    <col min="13989" max="13989" width="4.140625" style="191" customWidth="1"/>
    <col min="13990" max="13990" width="5" style="191" customWidth="1"/>
    <col min="13991" max="13992" width="5.42578125" style="191" customWidth="1"/>
    <col min="13993" max="13993" width="2.5703125" style="191" customWidth="1"/>
    <col min="13994" max="13994" width="1" style="191" customWidth="1"/>
    <col min="13995" max="13996" width="7.5703125" style="191" customWidth="1"/>
    <col min="13997" max="13997" width="1.85546875" style="191" customWidth="1"/>
    <col min="13998" max="14011" width="7.5703125" style="191" customWidth="1"/>
    <col min="14012" max="14226" width="9.140625" style="191"/>
    <col min="14227" max="14227" width="1" style="191" customWidth="1"/>
    <col min="14228" max="14228" width="2.5703125" style="191" customWidth="1"/>
    <col min="14229" max="14229" width="1" style="191" customWidth="1"/>
    <col min="14230" max="14230" width="20.42578125" style="191" customWidth="1"/>
    <col min="14231" max="14232" width="0.5703125" style="191" customWidth="1"/>
    <col min="14233" max="14233" width="5" style="191" customWidth="1"/>
    <col min="14234" max="14234" width="0.42578125" style="191" customWidth="1"/>
    <col min="14235" max="14235" width="5" style="191" customWidth="1"/>
    <col min="14236" max="14236" width="4.28515625" style="191" customWidth="1"/>
    <col min="14237" max="14237" width="5" style="191" customWidth="1"/>
    <col min="14238" max="14238" width="4.42578125" style="191" customWidth="1"/>
    <col min="14239" max="14240" width="5" style="191" customWidth="1"/>
    <col min="14241" max="14241" width="5.28515625" style="191" customWidth="1"/>
    <col min="14242" max="14242" width="4.85546875" style="191" customWidth="1"/>
    <col min="14243" max="14243" width="5" style="191" customWidth="1"/>
    <col min="14244" max="14244" width="5.28515625" style="191" customWidth="1"/>
    <col min="14245" max="14245" width="4.140625" style="191" customWidth="1"/>
    <col min="14246" max="14246" width="5" style="191" customWidth="1"/>
    <col min="14247" max="14248" width="5.42578125" style="191" customWidth="1"/>
    <col min="14249" max="14249" width="2.5703125" style="191" customWidth="1"/>
    <col min="14250" max="14250" width="1" style="191" customWidth="1"/>
    <col min="14251" max="14252" width="7.5703125" style="191" customWidth="1"/>
    <col min="14253" max="14253" width="1.85546875" style="191" customWidth="1"/>
    <col min="14254" max="14267" width="7.5703125" style="191" customWidth="1"/>
    <col min="14268" max="14482" width="9.140625" style="191"/>
    <col min="14483" max="14483" width="1" style="191" customWidth="1"/>
    <col min="14484" max="14484" width="2.5703125" style="191" customWidth="1"/>
    <col min="14485" max="14485" width="1" style="191" customWidth="1"/>
    <col min="14486" max="14486" width="20.42578125" style="191" customWidth="1"/>
    <col min="14487" max="14488" width="0.5703125" style="191" customWidth="1"/>
    <col min="14489" max="14489" width="5" style="191" customWidth="1"/>
    <col min="14490" max="14490" width="0.42578125" style="191" customWidth="1"/>
    <col min="14491" max="14491" width="5" style="191" customWidth="1"/>
    <col min="14492" max="14492" width="4.28515625" style="191" customWidth="1"/>
    <col min="14493" max="14493" width="5" style="191" customWidth="1"/>
    <col min="14494" max="14494" width="4.42578125" style="191" customWidth="1"/>
    <col min="14495" max="14496" width="5" style="191" customWidth="1"/>
    <col min="14497" max="14497" width="5.28515625" style="191" customWidth="1"/>
    <col min="14498" max="14498" width="4.85546875" style="191" customWidth="1"/>
    <col min="14499" max="14499" width="5" style="191" customWidth="1"/>
    <col min="14500" max="14500" width="5.28515625" style="191" customWidth="1"/>
    <col min="14501" max="14501" width="4.140625" style="191" customWidth="1"/>
    <col min="14502" max="14502" width="5" style="191" customWidth="1"/>
    <col min="14503" max="14504" width="5.42578125" style="191" customWidth="1"/>
    <col min="14505" max="14505" width="2.5703125" style="191" customWidth="1"/>
    <col min="14506" max="14506" width="1" style="191" customWidth="1"/>
    <col min="14507" max="14508" width="7.5703125" style="191" customWidth="1"/>
    <col min="14509" max="14509" width="1.85546875" style="191" customWidth="1"/>
    <col min="14510" max="14523" width="7.5703125" style="191" customWidth="1"/>
    <col min="14524" max="14738" width="9.140625" style="191"/>
    <col min="14739" max="14739" width="1" style="191" customWidth="1"/>
    <col min="14740" max="14740" width="2.5703125" style="191" customWidth="1"/>
    <col min="14741" max="14741" width="1" style="191" customWidth="1"/>
    <col min="14742" max="14742" width="20.42578125" style="191" customWidth="1"/>
    <col min="14743" max="14744" width="0.5703125" style="191" customWidth="1"/>
    <col min="14745" max="14745" width="5" style="191" customWidth="1"/>
    <col min="14746" max="14746" width="0.42578125" style="191" customWidth="1"/>
    <col min="14747" max="14747" width="5" style="191" customWidth="1"/>
    <col min="14748" max="14748" width="4.28515625" style="191" customWidth="1"/>
    <col min="14749" max="14749" width="5" style="191" customWidth="1"/>
    <col min="14750" max="14750" width="4.42578125" style="191" customWidth="1"/>
    <col min="14751" max="14752" width="5" style="191" customWidth="1"/>
    <col min="14753" max="14753" width="5.28515625" style="191" customWidth="1"/>
    <col min="14754" max="14754" width="4.85546875" style="191" customWidth="1"/>
    <col min="14755" max="14755" width="5" style="191" customWidth="1"/>
    <col min="14756" max="14756" width="5.28515625" style="191" customWidth="1"/>
    <col min="14757" max="14757" width="4.140625" style="191" customWidth="1"/>
    <col min="14758" max="14758" width="5" style="191" customWidth="1"/>
    <col min="14759" max="14760" width="5.42578125" style="191" customWidth="1"/>
    <col min="14761" max="14761" width="2.5703125" style="191" customWidth="1"/>
    <col min="14762" max="14762" width="1" style="191" customWidth="1"/>
    <col min="14763" max="14764" width="7.5703125" style="191" customWidth="1"/>
    <col min="14765" max="14765" width="1.85546875" style="191" customWidth="1"/>
    <col min="14766" max="14779" width="7.5703125" style="191" customWidth="1"/>
    <col min="14780" max="14994" width="9.140625" style="191"/>
    <col min="14995" max="14995" width="1" style="191" customWidth="1"/>
    <col min="14996" max="14996" width="2.5703125" style="191" customWidth="1"/>
    <col min="14997" max="14997" width="1" style="191" customWidth="1"/>
    <col min="14998" max="14998" width="20.42578125" style="191" customWidth="1"/>
    <col min="14999" max="15000" width="0.5703125" style="191" customWidth="1"/>
    <col min="15001" max="15001" width="5" style="191" customWidth="1"/>
    <col min="15002" max="15002" width="0.42578125" style="191" customWidth="1"/>
    <col min="15003" max="15003" width="5" style="191" customWidth="1"/>
    <col min="15004" max="15004" width="4.28515625" style="191" customWidth="1"/>
    <col min="15005" max="15005" width="5" style="191" customWidth="1"/>
    <col min="15006" max="15006" width="4.42578125" style="191" customWidth="1"/>
    <col min="15007" max="15008" width="5" style="191" customWidth="1"/>
    <col min="15009" max="15009" width="5.28515625" style="191" customWidth="1"/>
    <col min="15010" max="15010" width="4.85546875" style="191" customWidth="1"/>
    <col min="15011" max="15011" width="5" style="191" customWidth="1"/>
    <col min="15012" max="15012" width="5.28515625" style="191" customWidth="1"/>
    <col min="15013" max="15013" width="4.140625" style="191" customWidth="1"/>
    <col min="15014" max="15014" width="5" style="191" customWidth="1"/>
    <col min="15015" max="15016" width="5.42578125" style="191" customWidth="1"/>
    <col min="15017" max="15017" width="2.5703125" style="191" customWidth="1"/>
    <col min="15018" max="15018" width="1" style="191" customWidth="1"/>
    <col min="15019" max="15020" width="7.5703125" style="191" customWidth="1"/>
    <col min="15021" max="15021" width="1.85546875" style="191" customWidth="1"/>
    <col min="15022" max="15035" width="7.5703125" style="191" customWidth="1"/>
    <col min="15036" max="15250" width="9.140625" style="191"/>
    <col min="15251" max="15251" width="1" style="191" customWidth="1"/>
    <col min="15252" max="15252" width="2.5703125" style="191" customWidth="1"/>
    <col min="15253" max="15253" width="1" style="191" customWidth="1"/>
    <col min="15254" max="15254" width="20.42578125" style="191" customWidth="1"/>
    <col min="15255" max="15256" width="0.5703125" style="191" customWidth="1"/>
    <col min="15257" max="15257" width="5" style="191" customWidth="1"/>
    <col min="15258" max="15258" width="0.42578125" style="191" customWidth="1"/>
    <col min="15259" max="15259" width="5" style="191" customWidth="1"/>
    <col min="15260" max="15260" width="4.28515625" style="191" customWidth="1"/>
    <col min="15261" max="15261" width="5" style="191" customWidth="1"/>
    <col min="15262" max="15262" width="4.42578125" style="191" customWidth="1"/>
    <col min="15263" max="15264" width="5" style="191" customWidth="1"/>
    <col min="15265" max="15265" width="5.28515625" style="191" customWidth="1"/>
    <col min="15266" max="15266" width="4.85546875" style="191" customWidth="1"/>
    <col min="15267" max="15267" width="5" style="191" customWidth="1"/>
    <col min="15268" max="15268" width="5.28515625" style="191" customWidth="1"/>
    <col min="15269" max="15269" width="4.140625" style="191" customWidth="1"/>
    <col min="15270" max="15270" width="5" style="191" customWidth="1"/>
    <col min="15271" max="15272" width="5.42578125" style="191" customWidth="1"/>
    <col min="15273" max="15273" width="2.5703125" style="191" customWidth="1"/>
    <col min="15274" max="15274" width="1" style="191" customWidth="1"/>
    <col min="15275" max="15276" width="7.5703125" style="191" customWidth="1"/>
    <col min="15277" max="15277" width="1.85546875" style="191" customWidth="1"/>
    <col min="15278" max="15291" width="7.5703125" style="191" customWidth="1"/>
    <col min="15292" max="15506" width="9.140625" style="191"/>
    <col min="15507" max="15507" width="1" style="191" customWidth="1"/>
    <col min="15508" max="15508" width="2.5703125" style="191" customWidth="1"/>
    <col min="15509" max="15509" width="1" style="191" customWidth="1"/>
    <col min="15510" max="15510" width="20.42578125" style="191" customWidth="1"/>
    <col min="15511" max="15512" width="0.5703125" style="191" customWidth="1"/>
    <col min="15513" max="15513" width="5" style="191" customWidth="1"/>
    <col min="15514" max="15514" width="0.42578125" style="191" customWidth="1"/>
    <col min="15515" max="15515" width="5" style="191" customWidth="1"/>
    <col min="15516" max="15516" width="4.28515625" style="191" customWidth="1"/>
    <col min="15517" max="15517" width="5" style="191" customWidth="1"/>
    <col min="15518" max="15518" width="4.42578125" style="191" customWidth="1"/>
    <col min="15519" max="15520" width="5" style="191" customWidth="1"/>
    <col min="15521" max="15521" width="5.28515625" style="191" customWidth="1"/>
    <col min="15522" max="15522" width="4.85546875" style="191" customWidth="1"/>
    <col min="15523" max="15523" width="5" style="191" customWidth="1"/>
    <col min="15524" max="15524" width="5.28515625" style="191" customWidth="1"/>
    <col min="15525" max="15525" width="4.140625" style="191" customWidth="1"/>
    <col min="15526" max="15526" width="5" style="191" customWidth="1"/>
    <col min="15527" max="15528" width="5.42578125" style="191" customWidth="1"/>
    <col min="15529" max="15529" width="2.5703125" style="191" customWidth="1"/>
    <col min="15530" max="15530" width="1" style="191" customWidth="1"/>
    <col min="15531" max="15532" width="7.5703125" style="191" customWidth="1"/>
    <col min="15533" max="15533" width="1.85546875" style="191" customWidth="1"/>
    <col min="15534" max="15547" width="7.5703125" style="191" customWidth="1"/>
    <col min="15548" max="15762" width="9.140625" style="191"/>
    <col min="15763" max="15763" width="1" style="191" customWidth="1"/>
    <col min="15764" max="15764" width="2.5703125" style="191" customWidth="1"/>
    <col min="15765" max="15765" width="1" style="191" customWidth="1"/>
    <col min="15766" max="15766" width="20.42578125" style="191" customWidth="1"/>
    <col min="15767" max="15768" width="0.5703125" style="191" customWidth="1"/>
    <col min="15769" max="15769" width="5" style="191" customWidth="1"/>
    <col min="15770" max="15770" width="0.42578125" style="191" customWidth="1"/>
    <col min="15771" max="15771" width="5" style="191" customWidth="1"/>
    <col min="15772" max="15772" width="4.28515625" style="191" customWidth="1"/>
    <col min="15773" max="15773" width="5" style="191" customWidth="1"/>
    <col min="15774" max="15774" width="4.42578125" style="191" customWidth="1"/>
    <col min="15775" max="15776" width="5" style="191" customWidth="1"/>
    <col min="15777" max="15777" width="5.28515625" style="191" customWidth="1"/>
    <col min="15778" max="15778" width="4.85546875" style="191" customWidth="1"/>
    <col min="15779" max="15779" width="5" style="191" customWidth="1"/>
    <col min="15780" max="15780" width="5.28515625" style="191" customWidth="1"/>
    <col min="15781" max="15781" width="4.140625" style="191" customWidth="1"/>
    <col min="15782" max="15782" width="5" style="191" customWidth="1"/>
    <col min="15783" max="15784" width="5.42578125" style="191" customWidth="1"/>
    <col min="15785" max="15785" width="2.5703125" style="191" customWidth="1"/>
    <col min="15786" max="15786" width="1" style="191" customWidth="1"/>
    <col min="15787" max="15788" width="7.5703125" style="191" customWidth="1"/>
    <col min="15789" max="15789" width="1.85546875" style="191" customWidth="1"/>
    <col min="15790" max="15803" width="7.5703125" style="191" customWidth="1"/>
    <col min="15804" max="16018" width="9.140625" style="191"/>
    <col min="16019" max="16019" width="1" style="191" customWidth="1"/>
    <col min="16020" max="16020" width="2.5703125" style="191" customWidth="1"/>
    <col min="16021" max="16021" width="1" style="191" customWidth="1"/>
    <col min="16022" max="16022" width="20.42578125" style="191" customWidth="1"/>
    <col min="16023" max="16024" width="0.5703125" style="191" customWidth="1"/>
    <col min="16025" max="16025" width="5" style="191" customWidth="1"/>
    <col min="16026" max="16026" width="0.42578125" style="191" customWidth="1"/>
    <col min="16027" max="16027" width="5" style="191" customWidth="1"/>
    <col min="16028" max="16028" width="4.28515625" style="191" customWidth="1"/>
    <col min="16029" max="16029" width="5" style="191" customWidth="1"/>
    <col min="16030" max="16030" width="4.42578125" style="191" customWidth="1"/>
    <col min="16031" max="16032" width="5" style="191" customWidth="1"/>
    <col min="16033" max="16033" width="5.28515625" style="191" customWidth="1"/>
    <col min="16034" max="16034" width="4.85546875" style="191" customWidth="1"/>
    <col min="16035" max="16035" width="5" style="191" customWidth="1"/>
    <col min="16036" max="16036" width="5.28515625" style="191" customWidth="1"/>
    <col min="16037" max="16037" width="4.140625" style="191" customWidth="1"/>
    <col min="16038" max="16038" width="5" style="191" customWidth="1"/>
    <col min="16039" max="16040" width="5.42578125" style="191" customWidth="1"/>
    <col min="16041" max="16041" width="2.5703125" style="191" customWidth="1"/>
    <col min="16042" max="16042" width="1" style="191" customWidth="1"/>
    <col min="16043" max="16044" width="7.5703125" style="191" customWidth="1"/>
    <col min="16045" max="16045" width="1.85546875" style="191" customWidth="1"/>
    <col min="16046" max="16059" width="7.5703125" style="191" customWidth="1"/>
    <col min="16060" max="16384" width="9.140625" style="191"/>
  </cols>
  <sheetData>
    <row r="1" spans="1:14" ht="13.5" customHeight="1">
      <c r="A1" s="190"/>
      <c r="B1" s="1600" t="s">
        <v>424</v>
      </c>
      <c r="C1" s="1600"/>
      <c r="D1" s="1600"/>
      <c r="E1" s="659"/>
      <c r="F1" s="659"/>
      <c r="G1" s="659"/>
      <c r="H1" s="659"/>
    </row>
    <row r="2" spans="1:14" ht="6" customHeight="1">
      <c r="A2" s="190"/>
      <c r="B2" s="1601"/>
      <c r="C2" s="1601"/>
      <c r="D2" s="1601"/>
      <c r="E2" s="1231"/>
      <c r="F2" s="1129"/>
      <c r="G2" s="660"/>
      <c r="H2" s="661"/>
    </row>
    <row r="3" spans="1:14" ht="10.5" customHeight="1" thickBot="1">
      <c r="A3" s="190"/>
      <c r="B3" s="576"/>
      <c r="C3" s="192"/>
      <c r="D3" s="192"/>
      <c r="E3" s="192"/>
      <c r="F3" s="1372" t="s">
        <v>72</v>
      </c>
      <c r="G3" s="662"/>
      <c r="H3" s="661"/>
    </row>
    <row r="4" spans="1:14" ht="14.25" customHeight="1" thickBot="1">
      <c r="A4" s="190"/>
      <c r="B4" s="576"/>
      <c r="C4" s="1595" t="s">
        <v>574</v>
      </c>
      <c r="D4" s="1596"/>
      <c r="E4" s="1596"/>
      <c r="F4" s="1597"/>
      <c r="G4" s="662"/>
      <c r="H4" s="661"/>
    </row>
    <row r="5" spans="1:14" ht="4.5" customHeight="1">
      <c r="A5" s="190"/>
      <c r="B5" s="192"/>
      <c r="C5" s="1598" t="s">
        <v>577</v>
      </c>
      <c r="D5" s="1598"/>
      <c r="E5" s="599"/>
      <c r="F5" s="599"/>
      <c r="G5" s="662"/>
      <c r="H5" s="661"/>
      <c r="I5" s="994"/>
    </row>
    <row r="6" spans="1:14" ht="13.5" customHeight="1">
      <c r="A6" s="190"/>
      <c r="B6" s="192"/>
      <c r="C6" s="1598"/>
      <c r="D6" s="1598"/>
      <c r="E6" s="1599">
        <v>2010</v>
      </c>
      <c r="F6" s="1599"/>
      <c r="G6" s="663"/>
      <c r="H6" s="664"/>
      <c r="I6" s="994"/>
    </row>
    <row r="7" spans="1:14" ht="13.5" customHeight="1">
      <c r="A7" s="190"/>
      <c r="B7" s="192"/>
      <c r="C7" s="885"/>
      <c r="D7" s="885"/>
      <c r="E7" s="886" t="s">
        <v>70</v>
      </c>
      <c r="F7" s="1230" t="s">
        <v>569</v>
      </c>
      <c r="G7" s="663"/>
      <c r="H7" s="664"/>
      <c r="I7" s="994"/>
    </row>
    <row r="8" spans="1:14" s="668" customFormat="1" ht="18" customHeight="1">
      <c r="A8" s="665"/>
      <c r="B8" s="666"/>
      <c r="C8" s="1525" t="s">
        <v>70</v>
      </c>
      <c r="D8" s="1525"/>
      <c r="E8" s="1325">
        <v>37.722991682033395</v>
      </c>
      <c r="F8" s="1328">
        <v>0.05</v>
      </c>
      <c r="G8" s="667"/>
      <c r="J8" s="976"/>
      <c r="K8" s="191"/>
      <c r="N8" s="976"/>
    </row>
    <row r="9" spans="1:14" ht="16.5" customHeight="1">
      <c r="A9" s="190"/>
      <c r="B9" s="192"/>
      <c r="C9" s="577"/>
      <c r="D9" s="1330" t="s">
        <v>537</v>
      </c>
      <c r="E9" s="1326">
        <v>25.251240300216171</v>
      </c>
      <c r="F9" s="1327">
        <v>8.4806852393672999E-2</v>
      </c>
      <c r="G9" s="663"/>
      <c r="H9" s="664"/>
      <c r="J9" s="976"/>
      <c r="L9" s="1320"/>
      <c r="N9" s="205"/>
    </row>
    <row r="10" spans="1:14" ht="16.5" customHeight="1">
      <c r="A10" s="190"/>
      <c r="B10" s="192"/>
      <c r="C10" s="577"/>
      <c r="D10" s="1330" t="s">
        <v>514</v>
      </c>
      <c r="E10" s="1326">
        <v>81.754911461545277</v>
      </c>
      <c r="F10" s="1327">
        <v>0.52858778962205988</v>
      </c>
      <c r="G10" s="663"/>
      <c r="H10" s="669"/>
      <c r="J10" s="976"/>
      <c r="L10" s="1321"/>
      <c r="N10" s="205"/>
    </row>
    <row r="11" spans="1:14" ht="16.5" customHeight="1">
      <c r="A11" s="190"/>
      <c r="B11" s="192"/>
      <c r="C11" s="577"/>
      <c r="D11" s="1330" t="s">
        <v>515</v>
      </c>
      <c r="E11" s="1326">
        <v>64.357264741198776</v>
      </c>
      <c r="F11" s="1327">
        <v>6.6359097516273474E-2</v>
      </c>
      <c r="G11" s="663"/>
      <c r="H11" s="669"/>
      <c r="J11" s="976"/>
      <c r="L11" s="1321"/>
      <c r="N11" s="205"/>
    </row>
    <row r="12" spans="1:14" ht="16.5" customHeight="1">
      <c r="A12" s="190"/>
      <c r="B12" s="192"/>
      <c r="C12" s="577"/>
      <c r="D12" s="1330" t="s">
        <v>538</v>
      </c>
      <c r="E12" s="1326">
        <v>9.7204301075268784</v>
      </c>
      <c r="F12" s="1327">
        <v>0.25806451612903197</v>
      </c>
      <c r="G12" s="663"/>
      <c r="H12" s="669"/>
      <c r="J12" s="976"/>
      <c r="L12" s="1320"/>
      <c r="N12" s="205"/>
    </row>
    <row r="13" spans="1:14" ht="16.5" customHeight="1">
      <c r="A13" s="190"/>
      <c r="B13" s="192"/>
      <c r="C13" s="577"/>
      <c r="D13" s="1330" t="s">
        <v>539</v>
      </c>
      <c r="E13" s="1326">
        <v>88.122605363984775</v>
      </c>
      <c r="F13" s="1327">
        <v>8.4206980758705002E-2</v>
      </c>
      <c r="G13" s="663"/>
      <c r="H13" s="669"/>
      <c r="J13" s="976"/>
      <c r="L13" s="1321"/>
      <c r="N13" s="205"/>
    </row>
    <row r="14" spans="1:14" ht="16.5" customHeight="1">
      <c r="A14" s="190"/>
      <c r="B14" s="192"/>
      <c r="C14" s="577"/>
      <c r="D14" s="1330" t="s">
        <v>518</v>
      </c>
      <c r="E14" s="1326">
        <v>46.297206923683319</v>
      </c>
      <c r="F14" s="1327">
        <v>0.12908143194335289</v>
      </c>
      <c r="G14" s="663"/>
      <c r="H14" s="669"/>
      <c r="J14" s="976"/>
      <c r="L14" s="1320"/>
      <c r="N14" s="205"/>
    </row>
    <row r="15" spans="1:14" ht="16.5" customHeight="1">
      <c r="A15" s="190"/>
      <c r="B15" s="192"/>
      <c r="C15" s="577"/>
      <c r="D15" s="1330" t="s">
        <v>540</v>
      </c>
      <c r="E15" s="1326">
        <v>27.943150567735422</v>
      </c>
      <c r="F15" s="1327">
        <v>1.9403740688409162E-2</v>
      </c>
      <c r="G15" s="663"/>
      <c r="H15" s="669"/>
      <c r="J15" s="976"/>
      <c r="L15" s="1322"/>
      <c r="N15" s="205"/>
    </row>
    <row r="16" spans="1:14" ht="16.5" customHeight="1">
      <c r="A16" s="190"/>
      <c r="B16" s="192"/>
      <c r="C16" s="577"/>
      <c r="D16" s="1330" t="s">
        <v>520</v>
      </c>
      <c r="E16" s="1326">
        <v>48.504983388703977</v>
      </c>
      <c r="F16" s="1327">
        <v>0.1522702104097447</v>
      </c>
      <c r="G16" s="663"/>
      <c r="H16" s="669"/>
      <c r="J16" s="976"/>
      <c r="L16" s="1322"/>
      <c r="N16" s="205"/>
    </row>
    <row r="17" spans="1:14" ht="16.5" customHeight="1">
      <c r="A17" s="190"/>
      <c r="B17" s="192"/>
      <c r="C17" s="577"/>
      <c r="D17" s="1330" t="s">
        <v>521</v>
      </c>
      <c r="E17" s="1326">
        <v>21.847494943169654</v>
      </c>
      <c r="F17" s="1327">
        <v>4.9698578123679579E-3</v>
      </c>
      <c r="G17" s="663"/>
      <c r="H17" s="669"/>
      <c r="J17" s="976"/>
      <c r="L17" s="1322"/>
      <c r="N17" s="205"/>
    </row>
    <row r="18" spans="1:14" ht="16.5" customHeight="1">
      <c r="A18" s="190"/>
      <c r="B18" s="192"/>
      <c r="C18" s="577"/>
      <c r="D18" s="1330" t="s">
        <v>541</v>
      </c>
      <c r="E18" s="1326">
        <v>6.5227447956823106</v>
      </c>
      <c r="F18" s="1327">
        <v>0</v>
      </c>
      <c r="G18" s="663"/>
      <c r="H18" s="669"/>
      <c r="J18" s="976"/>
      <c r="L18" s="1323"/>
      <c r="N18" s="205"/>
    </row>
    <row r="19" spans="1:14" ht="16.5" customHeight="1">
      <c r="A19" s="190"/>
      <c r="B19" s="192"/>
      <c r="C19" s="577"/>
      <c r="D19" s="1330" t="s">
        <v>523</v>
      </c>
      <c r="E19" s="1326">
        <v>4.5701518305997109</v>
      </c>
      <c r="F19" s="1327">
        <v>0</v>
      </c>
      <c r="G19" s="663"/>
      <c r="H19" s="669"/>
      <c r="J19" s="976"/>
      <c r="L19" s="1323"/>
    </row>
    <row r="20" spans="1:14" ht="16.5" customHeight="1">
      <c r="A20" s="190"/>
      <c r="B20" s="192"/>
      <c r="C20" s="577"/>
      <c r="D20" s="1330" t="s">
        <v>524</v>
      </c>
      <c r="E20" s="1326">
        <v>7.8321678321678494</v>
      </c>
      <c r="F20" s="1327">
        <v>3.9960039960040085E-2</v>
      </c>
      <c r="G20" s="663"/>
      <c r="H20" s="669"/>
      <c r="J20" s="976"/>
      <c r="L20" s="1323"/>
    </row>
    <row r="21" spans="1:14" ht="16.5" customHeight="1">
      <c r="A21" s="190"/>
      <c r="B21" s="192"/>
      <c r="C21" s="577"/>
      <c r="D21" s="1330" t="s">
        <v>542</v>
      </c>
      <c r="E21" s="1326">
        <v>10.553332173307746</v>
      </c>
      <c r="F21" s="1327">
        <v>6.0901339829476243E-2</v>
      </c>
      <c r="G21" s="663"/>
      <c r="H21" s="669"/>
      <c r="J21" s="976"/>
      <c r="L21" s="1323"/>
    </row>
    <row r="22" spans="1:14" ht="16.5" customHeight="1">
      <c r="A22" s="190"/>
      <c r="B22" s="192"/>
      <c r="C22" s="577"/>
      <c r="D22" s="1330" t="s">
        <v>543</v>
      </c>
      <c r="E22" s="1326">
        <v>38.272490968633129</v>
      </c>
      <c r="F22" s="1327">
        <v>3.6185777783138667E-2</v>
      </c>
      <c r="G22" s="663"/>
      <c r="H22" s="669"/>
      <c r="J22" s="976"/>
      <c r="L22" s="1322"/>
    </row>
    <row r="23" spans="1:14" ht="16.5" customHeight="1">
      <c r="A23" s="190"/>
      <c r="B23" s="192"/>
      <c r="C23" s="577"/>
      <c r="D23" s="1330" t="s">
        <v>544</v>
      </c>
      <c r="E23" s="1326">
        <v>35.800324948176417</v>
      </c>
      <c r="F23" s="1327">
        <v>0</v>
      </c>
      <c r="G23" s="663"/>
      <c r="H23" s="669"/>
      <c r="J23" s="976"/>
      <c r="L23" s="1324"/>
    </row>
    <row r="24" spans="1:14" ht="16.5" customHeight="1">
      <c r="A24" s="190"/>
      <c r="B24" s="192"/>
      <c r="C24" s="577"/>
      <c r="D24" s="1330" t="s">
        <v>528</v>
      </c>
      <c r="E24" s="1326">
        <v>11.544190665342548</v>
      </c>
      <c r="F24" s="1327">
        <v>0</v>
      </c>
      <c r="G24" s="663"/>
      <c r="H24" s="669"/>
      <c r="J24" s="976"/>
      <c r="L24" s="1323"/>
    </row>
    <row r="25" spans="1:14" ht="16.5" customHeight="1">
      <c r="A25" s="190"/>
      <c r="B25" s="192"/>
      <c r="C25" s="577"/>
      <c r="D25" s="1330" t="s">
        <v>545</v>
      </c>
      <c r="E25" s="1326">
        <v>36.698548760695147</v>
      </c>
      <c r="F25" s="1327">
        <v>3.9393032160471349E-3</v>
      </c>
      <c r="G25" s="663"/>
      <c r="H25" s="669"/>
      <c r="J25" s="976"/>
      <c r="L25" s="1323"/>
    </row>
    <row r="26" spans="1:14" ht="16.5" customHeight="1">
      <c r="A26" s="190"/>
      <c r="B26" s="192"/>
      <c r="C26" s="577"/>
      <c r="D26" s="1330" t="s">
        <v>546</v>
      </c>
      <c r="E26" s="1326">
        <v>25.959494237439777</v>
      </c>
      <c r="F26" s="1327">
        <v>0</v>
      </c>
      <c r="G26" s="663"/>
      <c r="H26" s="669"/>
      <c r="J26" s="976"/>
      <c r="L26" s="1323"/>
    </row>
    <row r="27" spans="1:14" ht="16.5" customHeight="1">
      <c r="A27" s="190"/>
      <c r="B27" s="192"/>
      <c r="C27" s="577"/>
      <c r="D27" s="1330" t="s">
        <v>531</v>
      </c>
      <c r="E27" s="1326">
        <v>12.605378294739143</v>
      </c>
      <c r="F27" s="1327">
        <v>0</v>
      </c>
      <c r="G27" s="663"/>
      <c r="H27" s="669"/>
      <c r="J27" s="976"/>
      <c r="L27" s="1323"/>
    </row>
    <row r="28" spans="1:14" ht="16.5" customHeight="1">
      <c r="A28" s="190"/>
      <c r="B28" s="192"/>
      <c r="C28" s="577"/>
      <c r="D28" s="1330" t="s">
        <v>536</v>
      </c>
      <c r="E28" s="1326">
        <v>0</v>
      </c>
      <c r="F28" s="1327">
        <v>0</v>
      </c>
      <c r="G28" s="663"/>
      <c r="H28" s="669"/>
      <c r="J28" s="976"/>
      <c r="L28" s="1324"/>
    </row>
    <row r="29" spans="1:14" ht="16.5" customHeight="1">
      <c r="A29" s="190"/>
      <c r="B29" s="192"/>
      <c r="C29" s="577"/>
      <c r="D29" s="1330" t="s">
        <v>547</v>
      </c>
      <c r="E29" s="1326">
        <v>0</v>
      </c>
      <c r="F29" s="1327">
        <v>0</v>
      </c>
      <c r="G29" s="663"/>
      <c r="H29" s="669"/>
      <c r="J29" s="976"/>
      <c r="L29" s="1324"/>
    </row>
    <row r="30" spans="1:14" ht="12.75" customHeight="1" thickBot="1">
      <c r="A30" s="190"/>
      <c r="B30" s="192"/>
      <c r="C30" s="577"/>
      <c r="D30" s="923"/>
      <c r="E30" s="1326"/>
      <c r="F30" s="1326"/>
      <c r="G30" s="663"/>
      <c r="H30" s="669"/>
      <c r="J30" s="976"/>
      <c r="L30" s="1324"/>
    </row>
    <row r="31" spans="1:14" ht="13.5" customHeight="1" thickBot="1">
      <c r="A31" s="190"/>
      <c r="B31" s="576"/>
      <c r="C31" s="1595" t="s">
        <v>575</v>
      </c>
      <c r="D31" s="1596"/>
      <c r="E31" s="1596"/>
      <c r="F31" s="1597"/>
      <c r="G31" s="662"/>
      <c r="H31" s="661"/>
    </row>
    <row r="32" spans="1:14" ht="4.5" customHeight="1">
      <c r="A32" s="190"/>
      <c r="B32" s="192"/>
      <c r="C32" s="1598" t="s">
        <v>577</v>
      </c>
      <c r="D32" s="1598"/>
      <c r="E32" s="599"/>
      <c r="F32" s="599"/>
      <c r="G32" s="662"/>
      <c r="H32" s="661"/>
      <c r="I32" s="994"/>
    </row>
    <row r="33" spans="1:12" ht="13.5" customHeight="1">
      <c r="A33" s="190"/>
      <c r="B33" s="192"/>
      <c r="C33" s="1598"/>
      <c r="D33" s="1598"/>
      <c r="E33" s="1599">
        <v>2010</v>
      </c>
      <c r="F33" s="1599"/>
      <c r="G33" s="663"/>
      <c r="H33" s="664"/>
      <c r="I33" s="994"/>
    </row>
    <row r="34" spans="1:12" ht="13.5" customHeight="1">
      <c r="A34" s="190"/>
      <c r="B34" s="192"/>
      <c r="C34" s="885"/>
      <c r="D34" s="885"/>
      <c r="E34" s="886" t="s">
        <v>70</v>
      </c>
      <c r="F34" s="1230" t="s">
        <v>569</v>
      </c>
      <c r="G34" s="663"/>
      <c r="H34" s="664"/>
      <c r="I34" s="994"/>
    </row>
    <row r="35" spans="1:12" ht="18" customHeight="1">
      <c r="A35" s="190"/>
      <c r="B35" s="192"/>
      <c r="C35" s="1329" t="s">
        <v>70</v>
      </c>
      <c r="D35" s="1329"/>
      <c r="E35" s="1325">
        <v>37.722991682033395</v>
      </c>
      <c r="F35" s="1328">
        <v>0.05</v>
      </c>
      <c r="G35" s="663"/>
      <c r="H35" s="669"/>
      <c r="J35" s="976"/>
      <c r="L35" s="976"/>
    </row>
    <row r="36" spans="1:12" ht="15.75" customHeight="1">
      <c r="A36" s="190"/>
      <c r="B36" s="192"/>
      <c r="C36" s="577"/>
      <c r="D36" s="1330" t="s">
        <v>64</v>
      </c>
      <c r="E36" s="1326">
        <v>59.956408332441079</v>
      </c>
      <c r="F36" s="1327">
        <v>6.6995390717118811E-2</v>
      </c>
      <c r="G36" s="663"/>
      <c r="H36" s="669"/>
      <c r="J36" s="976"/>
      <c r="K36" s="1319"/>
      <c r="L36" s="976"/>
    </row>
    <row r="37" spans="1:12" ht="15.75" customHeight="1">
      <c r="A37" s="190"/>
      <c r="B37" s="192"/>
      <c r="C37" s="577"/>
      <c r="D37" s="1330" t="s">
        <v>57</v>
      </c>
      <c r="E37" s="1326">
        <v>14.230598950098029</v>
      </c>
      <c r="F37" s="1327">
        <v>6.3247106444880186E-2</v>
      </c>
      <c r="G37" s="663"/>
      <c r="H37" s="669"/>
      <c r="J37" s="976"/>
      <c r="K37" s="1319"/>
      <c r="L37" s="976"/>
    </row>
    <row r="38" spans="1:12" ht="15.75" customHeight="1">
      <c r="A38" s="190"/>
      <c r="B38" s="192"/>
      <c r="C38" s="577"/>
      <c r="D38" s="1330" t="s">
        <v>66</v>
      </c>
      <c r="E38" s="1326">
        <v>44.433200116636215</v>
      </c>
      <c r="F38" s="1327">
        <v>7.2897548927120068E-2</v>
      </c>
      <c r="G38" s="663"/>
      <c r="H38" s="669"/>
      <c r="J38" s="976"/>
      <c r="K38" s="1319"/>
      <c r="L38" s="976"/>
    </row>
    <row r="39" spans="1:12" ht="15.75" customHeight="1">
      <c r="A39" s="190"/>
      <c r="B39" s="192"/>
      <c r="C39" s="577"/>
      <c r="D39" s="1330" t="s">
        <v>68</v>
      </c>
      <c r="E39" s="1326">
        <v>22.902990517870212</v>
      </c>
      <c r="F39" s="1327">
        <v>4.8626306831996209E-2</v>
      </c>
      <c r="G39" s="663"/>
      <c r="H39" s="669"/>
      <c r="J39" s="976"/>
      <c r="K39" s="1319"/>
      <c r="L39" s="976"/>
    </row>
    <row r="40" spans="1:12" ht="15.75" customHeight="1">
      <c r="A40" s="190"/>
      <c r="B40" s="192"/>
      <c r="C40" s="577"/>
      <c r="D40" s="1330" t="s">
        <v>533</v>
      </c>
      <c r="E40" s="1326">
        <v>22.982508447624607</v>
      </c>
      <c r="F40" s="1327">
        <v>4.9691910157026405E-2</v>
      </c>
      <c r="G40" s="663"/>
      <c r="H40" s="669"/>
      <c r="J40" s="976"/>
      <c r="K40" s="1319"/>
      <c r="L40" s="976"/>
    </row>
    <row r="41" spans="1:12" ht="15.75" customHeight="1">
      <c r="A41" s="190"/>
      <c r="B41" s="192"/>
      <c r="C41" s="577"/>
      <c r="D41" s="1330" t="s">
        <v>63</v>
      </c>
      <c r="E41" s="1326">
        <v>36.926772768221269</v>
      </c>
      <c r="F41" s="1327">
        <v>7.7216764617562925E-2</v>
      </c>
      <c r="G41" s="663"/>
      <c r="H41" s="669"/>
      <c r="J41" s="976"/>
      <c r="K41" s="1319"/>
      <c r="L41" s="976"/>
    </row>
    <row r="42" spans="1:12" ht="15.75" customHeight="1">
      <c r="A42" s="190"/>
      <c r="B42" s="192"/>
      <c r="C42" s="577"/>
      <c r="D42" s="1330" t="s">
        <v>58</v>
      </c>
      <c r="E42" s="1326">
        <v>23.236051730089972</v>
      </c>
      <c r="F42" s="1327">
        <v>0</v>
      </c>
      <c r="G42" s="663"/>
      <c r="H42" s="669"/>
      <c r="J42" s="976"/>
      <c r="K42" s="1319"/>
      <c r="L42" s="976"/>
    </row>
    <row r="43" spans="1:12" ht="15.75" customHeight="1">
      <c r="A43" s="190"/>
      <c r="B43" s="192"/>
      <c r="C43" s="577"/>
      <c r="D43" s="1330" t="s">
        <v>76</v>
      </c>
      <c r="E43" s="1326">
        <v>22.135178726075377</v>
      </c>
      <c r="F43" s="1327">
        <v>8.7396613778474477E-2</v>
      </c>
      <c r="G43" s="663"/>
      <c r="H43" s="669"/>
      <c r="J43" s="976"/>
      <c r="K43" s="1319"/>
      <c r="L43" s="976"/>
    </row>
    <row r="44" spans="1:12" ht="15.75" customHeight="1">
      <c r="A44" s="190"/>
      <c r="B44" s="192"/>
      <c r="C44" s="577"/>
      <c r="D44" s="1330" t="s">
        <v>78</v>
      </c>
      <c r="E44" s="1326">
        <v>17.111735769501127</v>
      </c>
      <c r="F44" s="1327">
        <v>7.0274068868587516E-2</v>
      </c>
      <c r="G44" s="663"/>
      <c r="H44" s="669"/>
      <c r="J44" s="976"/>
      <c r="K44" s="1319"/>
      <c r="L44" s="976"/>
    </row>
    <row r="45" spans="1:12" ht="15.75" customHeight="1">
      <c r="A45" s="190"/>
      <c r="B45" s="192"/>
      <c r="C45" s="577"/>
      <c r="D45" s="1330" t="s">
        <v>62</v>
      </c>
      <c r="E45" s="1326">
        <v>53.419056648494163</v>
      </c>
      <c r="F45" s="1327">
        <v>8.1476653235363183E-2</v>
      </c>
      <c r="G45" s="663"/>
      <c r="H45" s="669"/>
      <c r="J45" s="976"/>
      <c r="K45" s="1319"/>
      <c r="L45" s="976"/>
    </row>
    <row r="46" spans="1:12" ht="15.75" customHeight="1">
      <c r="A46" s="190"/>
      <c r="B46" s="192"/>
      <c r="C46" s="577"/>
      <c r="D46" s="1330" t="s">
        <v>61</v>
      </c>
      <c r="E46" s="1326">
        <v>29.603598807750949</v>
      </c>
      <c r="F46" s="1327">
        <v>3.7167857237061522E-2</v>
      </c>
      <c r="G46" s="663"/>
      <c r="H46" s="669"/>
      <c r="J46" s="976"/>
      <c r="K46" s="1319"/>
      <c r="L46" s="976"/>
    </row>
    <row r="47" spans="1:12" ht="15.75" customHeight="1">
      <c r="A47" s="190"/>
      <c r="B47" s="192"/>
      <c r="C47" s="577"/>
      <c r="D47" s="1330" t="s">
        <v>59</v>
      </c>
      <c r="E47" s="1326">
        <v>15.222534708271873</v>
      </c>
      <c r="F47" s="1327">
        <v>0</v>
      </c>
      <c r="G47" s="663"/>
      <c r="H47" s="669"/>
      <c r="J47" s="976"/>
      <c r="K47" s="1319"/>
      <c r="L47" s="976"/>
    </row>
    <row r="48" spans="1:12" ht="15.75" customHeight="1">
      <c r="A48" s="190"/>
      <c r="B48" s="192"/>
      <c r="C48" s="577"/>
      <c r="D48" s="1330" t="s">
        <v>65</v>
      </c>
      <c r="E48" s="1326">
        <v>44.919968812645614</v>
      </c>
      <c r="F48" s="1327">
        <v>4.3618678245002901E-2</v>
      </c>
      <c r="G48" s="663"/>
      <c r="H48" s="669"/>
      <c r="J48" s="976"/>
      <c r="K48" s="1319"/>
      <c r="L48" s="976"/>
    </row>
    <row r="49" spans="1:12" ht="15.75" customHeight="1">
      <c r="A49" s="190"/>
      <c r="B49" s="192"/>
      <c r="C49" s="577"/>
      <c r="D49" s="1330" t="s">
        <v>83</v>
      </c>
      <c r="E49" s="1326">
        <v>40.767876513790661</v>
      </c>
      <c r="F49" s="1327">
        <v>2.6674728362349347E-2</v>
      </c>
      <c r="G49" s="663"/>
      <c r="H49" s="669"/>
      <c r="J49" s="976"/>
      <c r="K49" s="1319"/>
      <c r="L49" s="976"/>
    </row>
    <row r="50" spans="1:12" ht="15.75" customHeight="1">
      <c r="A50" s="190"/>
      <c r="B50" s="192"/>
      <c r="C50" s="577"/>
      <c r="D50" s="1330" t="s">
        <v>60</v>
      </c>
      <c r="E50" s="1326">
        <v>35.458377819114673</v>
      </c>
      <c r="F50" s="1327">
        <v>4.9530560355739849E-2</v>
      </c>
      <c r="G50" s="663"/>
      <c r="H50" s="669"/>
      <c r="J50" s="976"/>
      <c r="K50" s="1319"/>
      <c r="L50" s="976"/>
    </row>
    <row r="51" spans="1:12" ht="15.75" customHeight="1">
      <c r="A51" s="190"/>
      <c r="B51" s="192"/>
      <c r="C51" s="577"/>
      <c r="D51" s="1330" t="s">
        <v>534</v>
      </c>
      <c r="E51" s="1326">
        <v>36.877106403466776</v>
      </c>
      <c r="F51" s="1327">
        <v>6.0182956186807787E-2</v>
      </c>
      <c r="G51" s="663"/>
      <c r="H51" s="669"/>
      <c r="J51" s="976"/>
      <c r="K51" s="1319"/>
      <c r="L51" s="976"/>
    </row>
    <row r="52" spans="1:12" ht="15.75" customHeight="1">
      <c r="A52" s="190"/>
      <c r="B52" s="192"/>
      <c r="C52" s="577"/>
      <c r="D52" s="1330" t="s">
        <v>535</v>
      </c>
      <c r="E52" s="1326">
        <v>26.678523788350486</v>
      </c>
      <c r="F52" s="1327">
        <v>0</v>
      </c>
      <c r="G52" s="663"/>
      <c r="H52" s="669"/>
      <c r="J52" s="976"/>
      <c r="K52" s="1319"/>
      <c r="L52" s="976"/>
    </row>
    <row r="53" spans="1:12" ht="15.75" customHeight="1">
      <c r="A53" s="190"/>
      <c r="B53" s="192"/>
      <c r="C53" s="577"/>
      <c r="D53" s="1330" t="s">
        <v>79</v>
      </c>
      <c r="E53" s="1326">
        <v>37.463494963270108</v>
      </c>
      <c r="F53" s="1327">
        <v>9.0056478277091706E-2</v>
      </c>
      <c r="G53" s="663"/>
      <c r="H53" s="669"/>
      <c r="J53" s="976"/>
      <c r="K53" s="1319"/>
      <c r="L53" s="976"/>
    </row>
    <row r="54" spans="1:12" ht="13.5" customHeight="1">
      <c r="A54" s="190"/>
      <c r="B54" s="192"/>
      <c r="C54" s="1373" t="s">
        <v>576</v>
      </c>
      <c r="D54" s="1330"/>
      <c r="E54" s="1326"/>
      <c r="F54" s="1327"/>
      <c r="G54" s="663"/>
      <c r="H54" s="669"/>
      <c r="J54" s="976"/>
      <c r="K54" s="1319"/>
      <c r="L54" s="976"/>
    </row>
    <row r="55" spans="1:12" ht="13.5" customHeight="1">
      <c r="A55" s="192"/>
      <c r="B55" s="221"/>
      <c r="C55" s="223" t="s">
        <v>564</v>
      </c>
      <c r="D55" s="208"/>
      <c r="F55" s="305"/>
      <c r="G55" s="663"/>
      <c r="H55" s="664"/>
    </row>
    <row r="56" spans="1:12" ht="13.5" customHeight="1">
      <c r="A56" s="190"/>
      <c r="B56" s="192"/>
      <c r="C56" s="192"/>
      <c r="D56" s="192"/>
      <c r="E56" s="192"/>
      <c r="F56" s="655" t="s">
        <v>502</v>
      </c>
      <c r="G56" s="373">
        <v>17</v>
      </c>
      <c r="H56" s="670"/>
    </row>
    <row r="58" spans="1:12" ht="4.5" customHeight="1">
      <c r="G58" s="671"/>
      <c r="H58" s="671"/>
    </row>
    <row r="59" spans="1:12">
      <c r="G59" s="672"/>
      <c r="H59" s="672"/>
    </row>
  </sheetData>
  <mergeCells count="9">
    <mergeCell ref="C31:F31"/>
    <mergeCell ref="C32:D33"/>
    <mergeCell ref="E33:F33"/>
    <mergeCell ref="B1:D1"/>
    <mergeCell ref="B2:D2"/>
    <mergeCell ref="C4:F4"/>
    <mergeCell ref="C5:D6"/>
    <mergeCell ref="C8:D8"/>
    <mergeCell ref="E6:F6"/>
  </mergeCells>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sheetPr>
    <tabColor theme="3"/>
  </sheetPr>
  <dimension ref="A1:CT84"/>
  <sheetViews>
    <sheetView zoomScaleNormal="100" workbookViewId="0"/>
  </sheetViews>
  <sheetFormatPr defaultRowHeight="12.75"/>
  <cols>
    <col min="1" max="1" width="1" style="605" customWidth="1"/>
    <col min="2" max="2" width="2.5703125" style="605" customWidth="1"/>
    <col min="3" max="3" width="2" style="605" customWidth="1"/>
    <col min="4" max="4" width="13.28515625" style="605" customWidth="1"/>
    <col min="5" max="5" width="6.28515625" style="605" customWidth="1"/>
    <col min="6" max="8" width="7.140625" style="605" customWidth="1"/>
    <col min="9" max="9" width="6.42578125" style="605" customWidth="1"/>
    <col min="10" max="10" width="6.5703125" style="605" customWidth="1"/>
    <col min="11" max="11" width="7.7109375" style="605" customWidth="1"/>
    <col min="12" max="12" width="28.42578125" style="605" customWidth="1"/>
    <col min="13" max="13" width="2.5703125" style="605" customWidth="1"/>
    <col min="14" max="14" width="1" style="605" customWidth="1"/>
    <col min="15" max="29" width="9.140625" style="605"/>
    <col min="30" max="30" width="15.140625" style="605" customWidth="1"/>
    <col min="31" max="34" width="6.42578125" style="605" customWidth="1"/>
    <col min="35" max="36" width="2.140625" style="605" customWidth="1"/>
    <col min="37" max="38" width="6.42578125" style="605" customWidth="1"/>
    <col min="39" max="39" width="15.140625" style="605" customWidth="1"/>
    <col min="40" max="41" width="6.42578125" style="605" customWidth="1"/>
    <col min="42" max="16384" width="9.140625" style="605"/>
  </cols>
  <sheetData>
    <row r="1" spans="1:56" ht="13.5" customHeight="1">
      <c r="A1" s="600"/>
      <c r="B1" s="604"/>
      <c r="C1" s="604"/>
      <c r="D1" s="604"/>
      <c r="E1" s="604"/>
      <c r="F1" s="601"/>
      <c r="G1" s="601"/>
      <c r="H1" s="601"/>
      <c r="I1" s="601"/>
      <c r="J1" s="601"/>
      <c r="K1" s="601"/>
      <c r="L1" s="1514" t="s">
        <v>431</v>
      </c>
      <c r="M1" s="1514"/>
      <c r="N1" s="600"/>
    </row>
    <row r="2" spans="1:56" ht="6" customHeight="1">
      <c r="A2" s="600"/>
      <c r="B2" s="1603"/>
      <c r="C2" s="1604"/>
      <c r="D2" s="1604"/>
      <c r="E2" s="783"/>
      <c r="F2" s="783"/>
      <c r="G2" s="783"/>
      <c r="H2" s="783"/>
      <c r="I2" s="783"/>
      <c r="J2" s="783"/>
      <c r="K2" s="783"/>
      <c r="L2" s="675"/>
      <c r="M2" s="610"/>
      <c r="N2" s="600"/>
      <c r="O2" s="690"/>
      <c r="P2" s="690"/>
      <c r="Q2" s="690"/>
      <c r="R2" s="690"/>
      <c r="S2" s="690"/>
      <c r="T2" s="690"/>
      <c r="U2" s="690"/>
      <c r="V2" s="690"/>
      <c r="W2" s="690"/>
      <c r="X2" s="690"/>
      <c r="Y2" s="690"/>
      <c r="Z2" s="690"/>
      <c r="AA2" s="690"/>
      <c r="AB2" s="690"/>
      <c r="AC2" s="690"/>
      <c r="AD2" s="690"/>
      <c r="AE2" s="690"/>
      <c r="AF2" s="690"/>
      <c r="AG2" s="690"/>
      <c r="AH2" s="690"/>
      <c r="AI2" s="690"/>
      <c r="AJ2" s="690"/>
      <c r="AK2" s="690"/>
      <c r="AL2" s="690"/>
      <c r="AM2" s="690"/>
      <c r="AN2" s="690"/>
      <c r="AO2" s="690"/>
      <c r="AP2" s="690"/>
      <c r="AQ2" s="690"/>
      <c r="AR2" s="690"/>
      <c r="AS2" s="690"/>
      <c r="AT2" s="690"/>
      <c r="AU2" s="690"/>
      <c r="AV2" s="690"/>
      <c r="AW2" s="690"/>
      <c r="AX2" s="690"/>
      <c r="AY2" s="690"/>
      <c r="AZ2" s="690"/>
      <c r="BA2" s="690"/>
      <c r="BB2" s="690"/>
      <c r="BC2" s="690"/>
      <c r="BD2" s="690"/>
    </row>
    <row r="3" spans="1:56" ht="11.25" customHeight="1" thickBot="1">
      <c r="A3" s="600"/>
      <c r="B3" s="691"/>
      <c r="C3" s="610"/>
      <c r="D3" s="610"/>
      <c r="E3" s="610"/>
      <c r="F3" s="610"/>
      <c r="G3" s="610"/>
      <c r="H3" s="610"/>
      <c r="I3" s="610"/>
      <c r="J3" s="610"/>
      <c r="K3" s="610"/>
      <c r="L3" s="916" t="s">
        <v>75</v>
      </c>
      <c r="M3" s="610"/>
      <c r="N3" s="600"/>
      <c r="O3" s="690"/>
      <c r="P3" s="690"/>
      <c r="Q3" s="690"/>
      <c r="R3" s="690"/>
      <c r="S3" s="690"/>
      <c r="T3" s="690"/>
      <c r="U3" s="690"/>
      <c r="V3" s="690"/>
      <c r="W3" s="690"/>
      <c r="X3" s="690"/>
      <c r="Y3" s="690"/>
      <c r="Z3" s="690"/>
      <c r="AA3" s="690"/>
      <c r="AB3" s="690"/>
      <c r="AC3" s="690"/>
      <c r="AD3" s="690"/>
      <c r="AE3" s="690"/>
      <c r="AF3" s="690"/>
      <c r="AG3" s="690"/>
      <c r="AH3" s="690"/>
      <c r="AI3" s="690"/>
      <c r="AJ3" s="690"/>
      <c r="AK3" s="690"/>
      <c r="AL3" s="690"/>
      <c r="AM3" s="690"/>
      <c r="AN3" s="690"/>
      <c r="AO3" s="690"/>
      <c r="AP3" s="690"/>
      <c r="AQ3" s="690"/>
      <c r="AR3" s="690"/>
      <c r="AS3" s="690"/>
      <c r="AT3" s="690"/>
      <c r="AU3" s="690"/>
      <c r="AV3" s="690"/>
      <c r="AW3" s="690"/>
      <c r="AX3" s="690"/>
      <c r="AY3" s="690"/>
      <c r="AZ3" s="690"/>
      <c r="BA3" s="690"/>
      <c r="BB3" s="690"/>
      <c r="BC3" s="690"/>
      <c r="BD3" s="690"/>
    </row>
    <row r="4" spans="1:56" s="614" customFormat="1" ht="13.5" customHeight="1" thickBot="1">
      <c r="A4" s="612"/>
      <c r="B4" s="903"/>
      <c r="C4" s="1605" t="s">
        <v>147</v>
      </c>
      <c r="D4" s="1606"/>
      <c r="E4" s="1606"/>
      <c r="F4" s="1606"/>
      <c r="G4" s="1606"/>
      <c r="H4" s="1606"/>
      <c r="I4" s="1606"/>
      <c r="J4" s="1606"/>
      <c r="K4" s="1606"/>
      <c r="L4" s="1607"/>
      <c r="M4" s="610"/>
      <c r="N4" s="612"/>
      <c r="O4" s="1042"/>
      <c r="P4" s="1042"/>
      <c r="Q4" s="1042"/>
      <c r="R4" s="1042"/>
      <c r="S4" s="1042"/>
      <c r="T4" s="1042"/>
      <c r="U4" s="1042"/>
      <c r="V4" s="1042"/>
      <c r="W4" s="1042"/>
      <c r="X4" s="1042"/>
      <c r="Y4" s="1042"/>
      <c r="Z4" s="1042"/>
      <c r="AA4" s="1042"/>
      <c r="AB4" s="1042"/>
      <c r="AC4" s="1042"/>
      <c r="AD4" s="1193"/>
      <c r="AE4" s="1193"/>
      <c r="AF4" s="1193"/>
      <c r="AG4" s="1193"/>
      <c r="AH4" s="1193"/>
      <c r="AI4" s="1193"/>
      <c r="AJ4" s="1193"/>
      <c r="AK4" s="1193"/>
      <c r="AL4" s="1193"/>
      <c r="AM4" s="1193"/>
      <c r="AN4" s="1193"/>
      <c r="AO4" s="1193"/>
      <c r="AP4" s="1042"/>
      <c r="AQ4" s="1042"/>
      <c r="AR4" s="1042"/>
      <c r="AS4" s="1042"/>
      <c r="AT4" s="1042"/>
      <c r="AU4" s="1042"/>
      <c r="AV4" s="1042"/>
      <c r="AW4" s="1042"/>
      <c r="AX4" s="1042"/>
      <c r="AY4" s="1042"/>
      <c r="AZ4" s="1042"/>
      <c r="BA4" s="1042"/>
      <c r="BB4" s="1042"/>
      <c r="BC4" s="1042"/>
      <c r="BD4" s="1042"/>
    </row>
    <row r="5" spans="1:56" s="1199" customFormat="1">
      <c r="B5" s="1200"/>
      <c r="C5" s="1608" t="s">
        <v>148</v>
      </c>
      <c r="D5" s="1608"/>
      <c r="E5" s="941"/>
      <c r="F5" s="758"/>
      <c r="G5" s="758"/>
      <c r="H5" s="758"/>
      <c r="I5" s="758"/>
      <c r="J5" s="758"/>
      <c r="K5" s="758"/>
      <c r="L5" s="677"/>
      <c r="M5" s="677"/>
      <c r="N5" s="1203"/>
      <c r="O5" s="1201"/>
      <c r="P5" s="1201"/>
      <c r="Q5" s="1201"/>
      <c r="R5" s="1201"/>
      <c r="S5" s="1201"/>
      <c r="T5" s="1201"/>
      <c r="U5" s="1201"/>
      <c r="V5" s="1201"/>
      <c r="W5" s="1201"/>
      <c r="X5" s="1201"/>
      <c r="Y5" s="1201"/>
      <c r="Z5" s="1201"/>
      <c r="AA5" s="1201"/>
      <c r="AB5" s="1201"/>
      <c r="AC5" s="1201"/>
      <c r="AD5" s="1202"/>
      <c r="AE5" s="1202"/>
      <c r="AF5" s="1202"/>
      <c r="AG5" s="1202"/>
      <c r="AH5" s="1202"/>
      <c r="AI5" s="1202"/>
      <c r="AJ5" s="1202"/>
      <c r="AK5" s="1202"/>
      <c r="AL5" s="1202"/>
      <c r="AM5" s="1202"/>
      <c r="AO5" s="1202"/>
      <c r="AP5" s="1201"/>
      <c r="AQ5" s="1201"/>
      <c r="AR5" s="1201"/>
      <c r="AS5" s="1201"/>
      <c r="AT5" s="1201"/>
      <c r="AU5" s="1201"/>
      <c r="AV5" s="1201"/>
      <c r="AW5" s="1201"/>
      <c r="AX5" s="1201"/>
      <c r="AY5" s="1201"/>
      <c r="AZ5" s="1201"/>
      <c r="BA5" s="1201"/>
      <c r="BB5" s="1201"/>
      <c r="BC5" s="1201"/>
      <c r="BD5" s="1201"/>
    </row>
    <row r="6" spans="1:56" ht="13.5" customHeight="1">
      <c r="A6" s="600"/>
      <c r="B6" s="691"/>
      <c r="C6" s="1608"/>
      <c r="D6" s="1608"/>
      <c r="E6" s="1609">
        <v>2013</v>
      </c>
      <c r="F6" s="1609"/>
      <c r="G6" s="1609"/>
      <c r="H6" s="1609"/>
      <c r="I6" s="1609"/>
      <c r="J6" s="1609"/>
      <c r="K6" s="1610" t="str">
        <f xml:space="preserve"> CONCATENATE("valor médio de ",J7,E6)</f>
        <v>valor médio de jul.2013</v>
      </c>
      <c r="L6" s="758"/>
      <c r="M6" s="677"/>
      <c r="N6" s="914"/>
      <c r="O6" s="690"/>
      <c r="P6" s="690"/>
      <c r="Q6" s="690"/>
      <c r="R6" s="690"/>
      <c r="S6" s="690"/>
      <c r="T6" s="690"/>
      <c r="U6" s="690"/>
      <c r="V6" s="690"/>
      <c r="W6" s="690"/>
      <c r="X6" s="690"/>
      <c r="Y6" s="690"/>
      <c r="Z6" s="690"/>
      <c r="AA6" s="690"/>
      <c r="AB6" s="690"/>
      <c r="AC6" s="690"/>
      <c r="AD6" s="1194"/>
      <c r="AE6" s="1206" t="s">
        <v>466</v>
      </c>
      <c r="AF6" s="1206"/>
      <c r="AG6" s="1206" t="s">
        <v>467</v>
      </c>
      <c r="AH6" s="1206"/>
      <c r="AI6" s="1194"/>
      <c r="AJ6" s="1194"/>
      <c r="AK6" s="1194"/>
      <c r="AL6" s="1194"/>
      <c r="AM6" s="1194"/>
      <c r="AN6" s="1207" t="str">
        <f>VLOOKUP(AI8,AJ8:AK9,2,FALSE)</f>
        <v>beneficiário</v>
      </c>
      <c r="AO6" s="1206"/>
      <c r="AP6" s="690"/>
      <c r="AQ6" s="690"/>
      <c r="AR6" s="690"/>
      <c r="AS6" s="690"/>
      <c r="AT6" s="690"/>
      <c r="AU6" s="690"/>
      <c r="AV6" s="690"/>
      <c r="AW6" s="690"/>
      <c r="AX6" s="690"/>
      <c r="AY6" s="690"/>
      <c r="AZ6" s="690"/>
      <c r="BA6" s="690"/>
      <c r="BB6" s="690"/>
      <c r="BC6" s="690"/>
      <c r="BD6" s="690"/>
    </row>
    <row r="7" spans="1:56" ht="13.5" customHeight="1">
      <c r="A7" s="600"/>
      <c r="B7" s="691"/>
      <c r="C7" s="646"/>
      <c r="D7" s="646"/>
      <c r="E7" s="1204" t="s">
        <v>108</v>
      </c>
      <c r="F7" s="1204" t="s">
        <v>107</v>
      </c>
      <c r="G7" s="1204" t="s">
        <v>106</v>
      </c>
      <c r="H7" s="1204" t="s">
        <v>105</v>
      </c>
      <c r="I7" s="1204" t="s">
        <v>104</v>
      </c>
      <c r="J7" s="1204" t="s">
        <v>103</v>
      </c>
      <c r="K7" s="1611" t="e">
        <f xml:space="preserve"> CONCATENATE("valor médio de ",#REF!,#REF!)</f>
        <v>#REF!</v>
      </c>
      <c r="L7" s="677"/>
      <c r="M7" s="756"/>
      <c r="N7" s="914"/>
      <c r="O7" s="690"/>
      <c r="P7" s="690"/>
      <c r="Q7" s="690"/>
      <c r="R7" s="690"/>
      <c r="S7" s="690"/>
      <c r="T7" s="690"/>
      <c r="U7" s="690"/>
      <c r="V7" s="690"/>
      <c r="W7" s="690"/>
      <c r="X7" s="690"/>
      <c r="Y7" s="690"/>
      <c r="Z7" s="690"/>
      <c r="AA7" s="690"/>
      <c r="AB7" s="690"/>
      <c r="AC7" s="690"/>
      <c r="AD7" s="1194"/>
      <c r="AE7" s="1195" t="s">
        <v>468</v>
      </c>
      <c r="AF7" s="1194" t="s">
        <v>70</v>
      </c>
      <c r="AG7" s="1195" t="s">
        <v>468</v>
      </c>
      <c r="AH7" s="1194" t="s">
        <v>70</v>
      </c>
      <c r="AI7" s="1196"/>
      <c r="AJ7" s="1194"/>
      <c r="AK7" s="1194"/>
      <c r="AL7" s="1194"/>
      <c r="AM7" s="1194"/>
      <c r="AN7" s="1195" t="s">
        <v>468</v>
      </c>
      <c r="AO7" s="1194" t="s">
        <v>70</v>
      </c>
      <c r="AP7" s="690"/>
      <c r="AQ7" s="690"/>
      <c r="AR7" s="690"/>
      <c r="AS7" s="690"/>
      <c r="AT7" s="690"/>
      <c r="AU7" s="690"/>
      <c r="AV7" s="690"/>
      <c r="AW7" s="690"/>
      <c r="AX7" s="690"/>
      <c r="AY7" s="690"/>
      <c r="AZ7" s="690"/>
      <c r="BA7" s="690"/>
      <c r="BB7" s="690"/>
      <c r="BC7" s="690"/>
      <c r="BD7" s="690"/>
    </row>
    <row r="8" spans="1:56" s="1101" customFormat="1">
      <c r="A8" s="1097"/>
      <c r="B8" s="1098"/>
      <c r="C8" s="1099" t="s">
        <v>70</v>
      </c>
      <c r="D8" s="1100"/>
      <c r="E8" s="531">
        <v>109949</v>
      </c>
      <c r="F8" s="531">
        <v>110534</v>
      </c>
      <c r="G8" s="531">
        <v>110297</v>
      </c>
      <c r="H8" s="531">
        <v>110202</v>
      </c>
      <c r="I8" s="531">
        <v>109793</v>
      </c>
      <c r="J8" s="531">
        <v>109448</v>
      </c>
      <c r="K8" s="1208">
        <v>206.698436165836</v>
      </c>
      <c r="L8" s="1102"/>
      <c r="M8" s="1103"/>
      <c r="N8" s="1097"/>
      <c r="O8" s="1104"/>
      <c r="P8" s="1104"/>
      <c r="Q8" s="1104"/>
      <c r="R8" s="1104"/>
      <c r="S8" s="1104"/>
      <c r="T8" s="1104"/>
      <c r="U8" s="1104"/>
      <c r="V8" s="1104"/>
      <c r="W8" s="1104"/>
      <c r="X8" s="1104"/>
      <c r="Y8" s="1104"/>
      <c r="Z8" s="1104"/>
      <c r="AA8" s="1104"/>
      <c r="AB8" s="1104"/>
      <c r="AC8" s="1104"/>
      <c r="AD8" s="1193" t="str">
        <f>+C9</f>
        <v>Aveiro</v>
      </c>
      <c r="AE8" s="1197">
        <f>+K9</f>
        <v>212.34314826238901</v>
      </c>
      <c r="AF8" s="1197">
        <f>+$K$8</f>
        <v>206.698436165836</v>
      </c>
      <c r="AG8" s="1197">
        <f>+K46</f>
        <v>85.966094738594705</v>
      </c>
      <c r="AH8" s="1197">
        <f t="shared" ref="AH8:AH27" si="0">+$K$45</f>
        <v>82.810951404251597</v>
      </c>
      <c r="AI8" s="1193">
        <v>2</v>
      </c>
      <c r="AJ8" s="1193">
        <v>1</v>
      </c>
      <c r="AK8" s="1193" t="s">
        <v>466</v>
      </c>
      <c r="AL8" s="1193"/>
      <c r="AM8" s="1193" t="str">
        <f>+AD8</f>
        <v>Aveiro</v>
      </c>
      <c r="AN8" s="1198">
        <f>INDEX($AD$7:$AH$27,MATCH($AM8,$AD$7:$AD$27,0),MATCH(AN$7,$AD$7:$AH$7,0)+2*($AI$8-1))</f>
        <v>85.966094738594705</v>
      </c>
      <c r="AO8" s="1198">
        <f>INDEX($AD$7:$AH$27,MATCH($AM8,$AD$7:$AD$27,0),MATCH(AO$7,$AD$7:$AH$7,0)+2*($AI$8-1))</f>
        <v>82.810951404251597</v>
      </c>
      <c r="AP8" s="1104"/>
      <c r="AQ8" s="1104"/>
      <c r="AR8" s="1104"/>
      <c r="AS8" s="1104"/>
      <c r="AT8" s="1104"/>
      <c r="AU8" s="1104"/>
      <c r="AV8" s="1104"/>
      <c r="AW8" s="1104"/>
      <c r="AX8" s="1104"/>
      <c r="AY8" s="1104"/>
      <c r="AZ8" s="1104"/>
      <c r="BA8" s="1104"/>
      <c r="BB8" s="1104"/>
      <c r="BC8" s="1104"/>
      <c r="BD8" s="1104"/>
    </row>
    <row r="9" spans="1:56">
      <c r="A9" s="600"/>
      <c r="B9" s="691"/>
      <c r="C9" s="138" t="s">
        <v>64</v>
      </c>
      <c r="D9" s="608"/>
      <c r="E9" s="471">
        <v>4712</v>
      </c>
      <c r="F9" s="471">
        <v>4723</v>
      </c>
      <c r="G9" s="471">
        <v>4740</v>
      </c>
      <c r="H9" s="471">
        <v>4757</v>
      </c>
      <c r="I9" s="471">
        <v>4877</v>
      </c>
      <c r="J9" s="471">
        <v>4863</v>
      </c>
      <c r="K9" s="1209">
        <v>212.34314826238901</v>
      </c>
      <c r="L9" s="677"/>
      <c r="M9" s="756"/>
      <c r="N9" s="600"/>
      <c r="O9" s="690"/>
      <c r="P9" s="690"/>
      <c r="Q9" s="690"/>
      <c r="R9" s="690"/>
      <c r="S9" s="690"/>
      <c r="T9" s="690"/>
      <c r="U9" s="690"/>
      <c r="V9" s="690"/>
      <c r="W9" s="690"/>
      <c r="X9" s="690"/>
      <c r="Y9" s="690"/>
      <c r="Z9" s="690"/>
      <c r="AA9" s="690"/>
      <c r="AB9" s="690"/>
      <c r="AC9" s="690"/>
      <c r="AD9" s="1193" t="str">
        <f t="shared" ref="AD9:AD26" si="1">+C10</f>
        <v>Beja</v>
      </c>
      <c r="AE9" s="1197">
        <f t="shared" ref="AE9:AE26" si="2">+K10</f>
        <v>241.56700996677699</v>
      </c>
      <c r="AF9" s="1197">
        <f t="shared" ref="AF9:AF27" si="3">+$K$8</f>
        <v>206.698436165836</v>
      </c>
      <c r="AG9" s="1197">
        <f t="shared" ref="AG9:AG26" si="4">+K47</f>
        <v>83.608666155615197</v>
      </c>
      <c r="AH9" s="1197">
        <f t="shared" si="0"/>
        <v>82.810951404251597</v>
      </c>
      <c r="AI9" s="1194"/>
      <c r="AJ9" s="1194">
        <v>2</v>
      </c>
      <c r="AK9" s="1194" t="s">
        <v>467</v>
      </c>
      <c r="AL9" s="1194"/>
      <c r="AM9" s="1193" t="str">
        <f t="shared" ref="AM9:AM27" si="5">+AD9</f>
        <v>Beja</v>
      </c>
      <c r="AN9" s="1198">
        <f t="shared" ref="AN9:AO27" si="6">INDEX($AD$7:$AH$27,MATCH($AM9,$AD$7:$AD$27,0),MATCH(AN$7,$AD$7:$AH$7,0)+2*($AI$8-1))</f>
        <v>83.608666155615197</v>
      </c>
      <c r="AO9" s="1198">
        <f t="shared" si="6"/>
        <v>82.810951404251597</v>
      </c>
      <c r="AP9" s="690"/>
      <c r="AQ9" s="1104"/>
      <c r="AR9" s="690"/>
      <c r="AS9" s="690"/>
      <c r="AT9" s="690"/>
      <c r="AU9" s="690"/>
      <c r="AV9" s="690"/>
      <c r="AW9" s="690"/>
      <c r="AX9" s="690"/>
      <c r="AY9" s="690"/>
      <c r="AZ9" s="690"/>
      <c r="BA9" s="690"/>
      <c r="BB9" s="690"/>
      <c r="BC9" s="690"/>
      <c r="BD9" s="690"/>
    </row>
    <row r="10" spans="1:56">
      <c r="A10" s="600"/>
      <c r="B10" s="691"/>
      <c r="C10" s="138" t="s">
        <v>57</v>
      </c>
      <c r="D10" s="608"/>
      <c r="E10" s="471">
        <v>1905</v>
      </c>
      <c r="F10" s="471">
        <v>1886</v>
      </c>
      <c r="G10" s="471">
        <v>1834</v>
      </c>
      <c r="H10" s="471">
        <v>1819</v>
      </c>
      <c r="I10" s="471">
        <v>1828</v>
      </c>
      <c r="J10" s="471">
        <v>1808</v>
      </c>
      <c r="K10" s="1209">
        <v>241.56700996677699</v>
      </c>
      <c r="L10" s="677"/>
      <c r="M10" s="756"/>
      <c r="N10" s="600"/>
      <c r="O10" s="690"/>
      <c r="P10" s="690"/>
      <c r="Q10" s="690"/>
      <c r="R10" s="690"/>
      <c r="S10" s="690"/>
      <c r="T10" s="690"/>
      <c r="U10" s="690"/>
      <c r="V10" s="690"/>
      <c r="W10" s="690"/>
      <c r="X10" s="690"/>
      <c r="Y10" s="690"/>
      <c r="Z10" s="690"/>
      <c r="AA10" s="690"/>
      <c r="AB10" s="690"/>
      <c r="AC10" s="690"/>
      <c r="AD10" s="1193" t="str">
        <f t="shared" si="1"/>
        <v>Braga</v>
      </c>
      <c r="AE10" s="1197">
        <f t="shared" si="2"/>
        <v>199.39106973595099</v>
      </c>
      <c r="AF10" s="1197">
        <f t="shared" si="3"/>
        <v>206.698436165836</v>
      </c>
      <c r="AG10" s="1197">
        <f t="shared" si="4"/>
        <v>83.207932755697897</v>
      </c>
      <c r="AH10" s="1197">
        <f t="shared" si="0"/>
        <v>82.810951404251597</v>
      </c>
      <c r="AI10" s="1194"/>
      <c r="AJ10" s="1194"/>
      <c r="AK10" s="1194"/>
      <c r="AL10" s="1194"/>
      <c r="AM10" s="1193" t="str">
        <f t="shared" si="5"/>
        <v>Braga</v>
      </c>
      <c r="AN10" s="1198">
        <f t="shared" si="6"/>
        <v>83.207932755697897</v>
      </c>
      <c r="AO10" s="1198">
        <f t="shared" si="6"/>
        <v>82.810951404251597</v>
      </c>
      <c r="AP10" s="690"/>
      <c r="AQ10" s="1104"/>
      <c r="AR10" s="690"/>
      <c r="AS10" s="690"/>
      <c r="AT10" s="690"/>
      <c r="AU10" s="690"/>
      <c r="AV10" s="690"/>
      <c r="AW10" s="690"/>
      <c r="AX10" s="690"/>
      <c r="AY10" s="690"/>
      <c r="AZ10" s="690"/>
      <c r="BA10" s="690"/>
      <c r="BB10" s="690"/>
      <c r="BC10" s="690"/>
      <c r="BD10" s="690"/>
    </row>
    <row r="11" spans="1:56">
      <c r="A11" s="600"/>
      <c r="B11" s="691"/>
      <c r="C11" s="138" t="s">
        <v>66</v>
      </c>
      <c r="D11" s="608"/>
      <c r="E11" s="471">
        <v>4714</v>
      </c>
      <c r="F11" s="471">
        <v>4669</v>
      </c>
      <c r="G11" s="471">
        <v>4513</v>
      </c>
      <c r="H11" s="471">
        <v>4522</v>
      </c>
      <c r="I11" s="471">
        <v>4433</v>
      </c>
      <c r="J11" s="471">
        <v>4442</v>
      </c>
      <c r="K11" s="1209">
        <v>199.39106973595099</v>
      </c>
      <c r="L11" s="677"/>
      <c r="M11" s="756"/>
      <c r="N11" s="600"/>
      <c r="O11" s="690"/>
      <c r="P11" s="690"/>
      <c r="Q11" s="690"/>
      <c r="R11" s="690"/>
      <c r="S11" s="690"/>
      <c r="T11" s="690"/>
      <c r="U11" s="690"/>
      <c r="V11" s="690"/>
      <c r="W11" s="690"/>
      <c r="X11" s="690"/>
      <c r="Y11" s="690"/>
      <c r="Z11" s="690"/>
      <c r="AA11" s="690"/>
      <c r="AB11" s="690"/>
      <c r="AC11" s="690"/>
      <c r="AD11" s="1193" t="str">
        <f t="shared" si="1"/>
        <v>Bragança</v>
      </c>
      <c r="AE11" s="1197">
        <f t="shared" si="2"/>
        <v>208.649096459096</v>
      </c>
      <c r="AF11" s="1197">
        <f t="shared" si="3"/>
        <v>206.698436165836</v>
      </c>
      <c r="AG11" s="1197">
        <f t="shared" si="4"/>
        <v>89.986103212216904</v>
      </c>
      <c r="AH11" s="1197">
        <f t="shared" si="0"/>
        <v>82.810951404251597</v>
      </c>
      <c r="AI11" s="1194"/>
      <c r="AJ11" s="1194"/>
      <c r="AK11" s="1194"/>
      <c r="AL11" s="1194"/>
      <c r="AM11" s="1193" t="str">
        <f t="shared" si="5"/>
        <v>Bragança</v>
      </c>
      <c r="AN11" s="1198">
        <f t="shared" si="6"/>
        <v>89.986103212216904</v>
      </c>
      <c r="AO11" s="1198">
        <f t="shared" si="6"/>
        <v>82.810951404251597</v>
      </c>
      <c r="AP11" s="690"/>
      <c r="AQ11" s="1104"/>
      <c r="AR11" s="690"/>
      <c r="AS11" s="690"/>
      <c r="AT11" s="690"/>
      <c r="AU11" s="690"/>
      <c r="AV11" s="690"/>
      <c r="AW11" s="690"/>
      <c r="AX11" s="690"/>
      <c r="AY11" s="690"/>
      <c r="AZ11" s="690"/>
      <c r="BA11" s="690"/>
      <c r="BB11" s="690"/>
      <c r="BC11" s="690"/>
      <c r="BD11" s="690"/>
    </row>
    <row r="12" spans="1:56">
      <c r="A12" s="600"/>
      <c r="B12" s="691"/>
      <c r="C12" s="138" t="s">
        <v>68</v>
      </c>
      <c r="D12" s="608"/>
      <c r="E12" s="471">
        <v>854</v>
      </c>
      <c r="F12" s="471">
        <v>863</v>
      </c>
      <c r="G12" s="471">
        <v>849</v>
      </c>
      <c r="H12" s="471">
        <v>830</v>
      </c>
      <c r="I12" s="471">
        <v>822</v>
      </c>
      <c r="J12" s="471">
        <v>819</v>
      </c>
      <c r="K12" s="1209">
        <v>208.649096459096</v>
      </c>
      <c r="L12" s="677"/>
      <c r="M12" s="756"/>
      <c r="N12" s="600"/>
      <c r="AD12" s="1193" t="str">
        <f t="shared" si="1"/>
        <v>Castelo Branco</v>
      </c>
      <c r="AE12" s="1197">
        <f t="shared" si="2"/>
        <v>193.361968454259</v>
      </c>
      <c r="AF12" s="1197">
        <f t="shared" si="3"/>
        <v>206.698436165836</v>
      </c>
      <c r="AG12" s="1197">
        <f t="shared" si="4"/>
        <v>79.419207048458105</v>
      </c>
      <c r="AH12" s="1197">
        <f t="shared" si="0"/>
        <v>82.810951404251597</v>
      </c>
      <c r="AI12" s="1196"/>
      <c r="AJ12" s="1196"/>
      <c r="AK12" s="1196"/>
      <c r="AL12" s="1196"/>
      <c r="AM12" s="1193" t="str">
        <f t="shared" si="5"/>
        <v>Castelo Branco</v>
      </c>
      <c r="AN12" s="1198">
        <f t="shared" si="6"/>
        <v>79.419207048458105</v>
      </c>
      <c r="AO12" s="1198">
        <f t="shared" si="6"/>
        <v>82.810951404251597</v>
      </c>
    </row>
    <row r="13" spans="1:56">
      <c r="A13" s="600"/>
      <c r="B13" s="691"/>
      <c r="C13" s="138" t="s">
        <v>77</v>
      </c>
      <c r="D13" s="608"/>
      <c r="E13" s="471">
        <v>1528</v>
      </c>
      <c r="F13" s="471">
        <v>1548</v>
      </c>
      <c r="G13" s="471">
        <v>1574</v>
      </c>
      <c r="H13" s="471">
        <v>1600</v>
      </c>
      <c r="I13" s="471">
        <v>1582</v>
      </c>
      <c r="J13" s="471">
        <v>1584</v>
      </c>
      <c r="K13" s="1209">
        <v>193.361968454259</v>
      </c>
      <c r="L13" s="677"/>
      <c r="M13" s="756"/>
      <c r="N13" s="600"/>
      <c r="AD13" s="1193" t="str">
        <f t="shared" si="1"/>
        <v>Coimbra</v>
      </c>
      <c r="AE13" s="1197">
        <f t="shared" si="2"/>
        <v>191.72387389725</v>
      </c>
      <c r="AF13" s="1197">
        <f t="shared" si="3"/>
        <v>206.698436165836</v>
      </c>
      <c r="AG13" s="1197">
        <f t="shared" si="4"/>
        <v>89.890974452554801</v>
      </c>
      <c r="AH13" s="1197">
        <f t="shared" si="0"/>
        <v>82.810951404251597</v>
      </c>
      <c r="AI13" s="1196"/>
      <c r="AJ13" s="1196"/>
      <c r="AK13" s="1196"/>
      <c r="AL13" s="1196"/>
      <c r="AM13" s="1193" t="str">
        <f t="shared" si="5"/>
        <v>Coimbra</v>
      </c>
      <c r="AN13" s="1198">
        <f t="shared" si="6"/>
        <v>89.890974452554801</v>
      </c>
      <c r="AO13" s="1198">
        <f t="shared" si="6"/>
        <v>82.810951404251597</v>
      </c>
    </row>
    <row r="14" spans="1:56">
      <c r="A14" s="600"/>
      <c r="B14" s="691"/>
      <c r="C14" s="138" t="s">
        <v>63</v>
      </c>
      <c r="D14" s="608"/>
      <c r="E14" s="471">
        <v>3857</v>
      </c>
      <c r="F14" s="471">
        <v>3923</v>
      </c>
      <c r="G14" s="471">
        <v>3724</v>
      </c>
      <c r="H14" s="471">
        <v>3751</v>
      </c>
      <c r="I14" s="471">
        <v>3856</v>
      </c>
      <c r="J14" s="471">
        <v>3855</v>
      </c>
      <c r="K14" s="1209">
        <v>191.72387389725</v>
      </c>
      <c r="L14" s="677"/>
      <c r="M14" s="756"/>
      <c r="N14" s="600"/>
      <c r="AD14" s="1193" t="str">
        <f t="shared" si="1"/>
        <v>Évora</v>
      </c>
      <c r="AE14" s="1197">
        <f t="shared" si="2"/>
        <v>219.25225510923201</v>
      </c>
      <c r="AF14" s="1197">
        <f t="shared" si="3"/>
        <v>206.698436165836</v>
      </c>
      <c r="AG14" s="1197">
        <f t="shared" si="4"/>
        <v>83.253666042279903</v>
      </c>
      <c r="AH14" s="1197">
        <f t="shared" si="0"/>
        <v>82.810951404251597</v>
      </c>
      <c r="AI14" s="1196"/>
      <c r="AJ14" s="1196"/>
      <c r="AK14" s="1196"/>
      <c r="AL14" s="1196"/>
      <c r="AM14" s="1193" t="str">
        <f t="shared" si="5"/>
        <v>Évora</v>
      </c>
      <c r="AN14" s="1198">
        <f t="shared" si="6"/>
        <v>83.253666042279903</v>
      </c>
      <c r="AO14" s="1198">
        <f t="shared" si="6"/>
        <v>82.810951404251597</v>
      </c>
    </row>
    <row r="15" spans="1:56">
      <c r="A15" s="600"/>
      <c r="B15" s="691"/>
      <c r="C15" s="138" t="s">
        <v>58</v>
      </c>
      <c r="D15" s="608"/>
      <c r="E15" s="471">
        <v>1382</v>
      </c>
      <c r="F15" s="471">
        <v>1444</v>
      </c>
      <c r="G15" s="471">
        <v>1453</v>
      </c>
      <c r="H15" s="471">
        <v>1496</v>
      </c>
      <c r="I15" s="471">
        <v>1513</v>
      </c>
      <c r="J15" s="471">
        <v>1420</v>
      </c>
      <c r="K15" s="1209">
        <v>219.25225510923201</v>
      </c>
      <c r="L15" s="677"/>
      <c r="M15" s="756"/>
      <c r="N15" s="600"/>
      <c r="AD15" s="1193" t="str">
        <f t="shared" si="1"/>
        <v>Faro</v>
      </c>
      <c r="AE15" s="1197">
        <f t="shared" si="2"/>
        <v>201.061079101563</v>
      </c>
      <c r="AF15" s="1197">
        <f t="shared" si="3"/>
        <v>206.698436165836</v>
      </c>
      <c r="AG15" s="1197">
        <f t="shared" si="4"/>
        <v>85.920310902451703</v>
      </c>
      <c r="AH15" s="1197">
        <f t="shared" si="0"/>
        <v>82.810951404251597</v>
      </c>
      <c r="AI15" s="1196"/>
      <c r="AJ15" s="1196"/>
      <c r="AK15" s="1196"/>
      <c r="AL15" s="1196"/>
      <c r="AM15" s="1193" t="str">
        <f t="shared" si="5"/>
        <v>Faro</v>
      </c>
      <c r="AN15" s="1198">
        <f t="shared" si="6"/>
        <v>85.920310902451703</v>
      </c>
      <c r="AO15" s="1198">
        <f t="shared" si="6"/>
        <v>82.810951404251597</v>
      </c>
    </row>
    <row r="16" spans="1:56">
      <c r="A16" s="600"/>
      <c r="B16" s="691"/>
      <c r="C16" s="138" t="s">
        <v>76</v>
      </c>
      <c r="D16" s="608"/>
      <c r="E16" s="471">
        <v>4003</v>
      </c>
      <c r="F16" s="471">
        <v>4158</v>
      </c>
      <c r="G16" s="471">
        <v>4165</v>
      </c>
      <c r="H16" s="471">
        <v>4214</v>
      </c>
      <c r="I16" s="471">
        <v>4148</v>
      </c>
      <c r="J16" s="471">
        <v>4098</v>
      </c>
      <c r="K16" s="1209">
        <v>201.061079101563</v>
      </c>
      <c r="L16" s="677"/>
      <c r="M16" s="756"/>
      <c r="N16" s="600"/>
      <c r="AD16" s="1193" t="str">
        <f t="shared" si="1"/>
        <v>Guarda</v>
      </c>
      <c r="AE16" s="1197">
        <f t="shared" si="2"/>
        <v>199.59540372670801</v>
      </c>
      <c r="AF16" s="1197">
        <f t="shared" si="3"/>
        <v>206.698436165836</v>
      </c>
      <c r="AG16" s="1197">
        <f t="shared" si="4"/>
        <v>78.526673907140903</v>
      </c>
      <c r="AH16" s="1197">
        <f t="shared" si="0"/>
        <v>82.810951404251597</v>
      </c>
      <c r="AI16" s="1196"/>
      <c r="AJ16" s="1196"/>
      <c r="AK16" s="1196"/>
      <c r="AL16" s="1196"/>
      <c r="AM16" s="1193" t="str">
        <f t="shared" si="5"/>
        <v>Guarda</v>
      </c>
      <c r="AN16" s="1198">
        <f t="shared" si="6"/>
        <v>78.526673907140903</v>
      </c>
      <c r="AO16" s="1198">
        <f t="shared" si="6"/>
        <v>82.810951404251597</v>
      </c>
    </row>
    <row r="17" spans="1:41">
      <c r="A17" s="600"/>
      <c r="B17" s="691"/>
      <c r="C17" s="138" t="s">
        <v>78</v>
      </c>
      <c r="D17" s="608"/>
      <c r="E17" s="471">
        <v>1396</v>
      </c>
      <c r="F17" s="471">
        <v>1412</v>
      </c>
      <c r="G17" s="471">
        <v>1432</v>
      </c>
      <c r="H17" s="471">
        <v>1451</v>
      </c>
      <c r="I17" s="471">
        <v>1453</v>
      </c>
      <c r="J17" s="471">
        <v>1450</v>
      </c>
      <c r="K17" s="1209">
        <v>199.59540372670801</v>
      </c>
      <c r="L17" s="677"/>
      <c r="M17" s="756"/>
      <c r="N17" s="600"/>
      <c r="AD17" s="1193" t="str">
        <f t="shared" si="1"/>
        <v>Leiria</v>
      </c>
      <c r="AE17" s="1197">
        <f t="shared" si="2"/>
        <v>197.033504113687</v>
      </c>
      <c r="AF17" s="1197">
        <f t="shared" si="3"/>
        <v>206.698436165836</v>
      </c>
      <c r="AG17" s="1197">
        <f t="shared" si="4"/>
        <v>87.316471660589997</v>
      </c>
      <c r="AH17" s="1197">
        <f t="shared" si="0"/>
        <v>82.810951404251597</v>
      </c>
      <c r="AI17" s="1196"/>
      <c r="AJ17" s="1196"/>
      <c r="AK17" s="1196"/>
      <c r="AL17" s="1196"/>
      <c r="AM17" s="1193" t="str">
        <f t="shared" si="5"/>
        <v>Leiria</v>
      </c>
      <c r="AN17" s="1198">
        <f t="shared" si="6"/>
        <v>87.316471660589997</v>
      </c>
      <c r="AO17" s="1198">
        <f t="shared" si="6"/>
        <v>82.810951404251597</v>
      </c>
    </row>
    <row r="18" spans="1:41">
      <c r="A18" s="600"/>
      <c r="B18" s="691"/>
      <c r="C18" s="138" t="s">
        <v>62</v>
      </c>
      <c r="D18" s="608"/>
      <c r="E18" s="471">
        <v>2638</v>
      </c>
      <c r="F18" s="471">
        <v>2721</v>
      </c>
      <c r="G18" s="471">
        <v>2748</v>
      </c>
      <c r="H18" s="471">
        <v>2708</v>
      </c>
      <c r="I18" s="471">
        <v>2705</v>
      </c>
      <c r="J18" s="471">
        <v>2676</v>
      </c>
      <c r="K18" s="1209">
        <v>197.033504113687</v>
      </c>
      <c r="L18" s="677"/>
      <c r="M18" s="756"/>
      <c r="N18" s="600"/>
      <c r="AD18" s="1193" t="str">
        <f t="shared" si="1"/>
        <v>Lisboa</v>
      </c>
      <c r="AE18" s="1197">
        <f t="shared" si="2"/>
        <v>207.167184963881</v>
      </c>
      <c r="AF18" s="1197">
        <f t="shared" si="3"/>
        <v>206.698436165836</v>
      </c>
      <c r="AG18" s="1197">
        <f t="shared" si="4"/>
        <v>84.029938866682301</v>
      </c>
      <c r="AH18" s="1197">
        <f t="shared" si="0"/>
        <v>82.810951404251597</v>
      </c>
      <c r="AI18" s="1196"/>
      <c r="AJ18" s="1196"/>
      <c r="AK18" s="1196"/>
      <c r="AL18" s="1196"/>
      <c r="AM18" s="1193" t="str">
        <f t="shared" si="5"/>
        <v>Lisboa</v>
      </c>
      <c r="AN18" s="1198">
        <f t="shared" si="6"/>
        <v>84.029938866682301</v>
      </c>
      <c r="AO18" s="1198">
        <f t="shared" si="6"/>
        <v>82.810951404251597</v>
      </c>
    </row>
    <row r="19" spans="1:41">
      <c r="A19" s="600"/>
      <c r="B19" s="691"/>
      <c r="C19" s="138" t="s">
        <v>61</v>
      </c>
      <c r="D19" s="608"/>
      <c r="E19" s="471">
        <v>22894</v>
      </c>
      <c r="F19" s="471">
        <v>22696</v>
      </c>
      <c r="G19" s="471">
        <v>22242</v>
      </c>
      <c r="H19" s="471">
        <v>22007</v>
      </c>
      <c r="I19" s="471">
        <v>22280</v>
      </c>
      <c r="J19" s="471">
        <v>22428</v>
      </c>
      <c r="K19" s="1209">
        <v>207.167184963881</v>
      </c>
      <c r="L19" s="677"/>
      <c r="M19" s="756"/>
      <c r="N19" s="600"/>
      <c r="AD19" s="1193" t="str">
        <f t="shared" si="1"/>
        <v>Portalegre</v>
      </c>
      <c r="AE19" s="1197">
        <f t="shared" si="2"/>
        <v>228.63922799422801</v>
      </c>
      <c r="AF19" s="1197">
        <f t="shared" si="3"/>
        <v>206.698436165836</v>
      </c>
      <c r="AG19" s="1197">
        <f t="shared" si="4"/>
        <v>80.287299214593403</v>
      </c>
      <c r="AH19" s="1197">
        <f t="shared" si="0"/>
        <v>82.810951404251597</v>
      </c>
      <c r="AI19" s="1196"/>
      <c r="AJ19" s="1196"/>
      <c r="AK19" s="1196"/>
      <c r="AL19" s="1196"/>
      <c r="AM19" s="1193" t="str">
        <f t="shared" si="5"/>
        <v>Portalegre</v>
      </c>
      <c r="AN19" s="1198">
        <f t="shared" si="6"/>
        <v>80.287299214593403</v>
      </c>
      <c r="AO19" s="1198">
        <f t="shared" si="6"/>
        <v>82.810951404251597</v>
      </c>
    </row>
    <row r="20" spans="1:41">
      <c r="A20" s="600"/>
      <c r="B20" s="691"/>
      <c r="C20" s="138" t="s">
        <v>59</v>
      </c>
      <c r="D20" s="608"/>
      <c r="E20" s="471">
        <v>1466</v>
      </c>
      <c r="F20" s="471">
        <v>1468</v>
      </c>
      <c r="G20" s="471">
        <v>1467</v>
      </c>
      <c r="H20" s="471">
        <v>1449</v>
      </c>
      <c r="I20" s="471">
        <v>1444</v>
      </c>
      <c r="J20" s="471">
        <v>1388</v>
      </c>
      <c r="K20" s="1209">
        <v>228.63922799422801</v>
      </c>
      <c r="L20" s="677"/>
      <c r="M20" s="756"/>
      <c r="N20" s="600"/>
      <c r="AD20" s="1193" t="str">
        <f t="shared" si="1"/>
        <v>Porto</v>
      </c>
      <c r="AE20" s="1197">
        <f t="shared" si="2"/>
        <v>204.14099274144999</v>
      </c>
      <c r="AF20" s="1197">
        <f t="shared" si="3"/>
        <v>206.698436165836</v>
      </c>
      <c r="AG20" s="1197">
        <f t="shared" si="4"/>
        <v>83.701919293001495</v>
      </c>
      <c r="AH20" s="1197">
        <f t="shared" si="0"/>
        <v>82.810951404251597</v>
      </c>
      <c r="AI20" s="1196"/>
      <c r="AJ20" s="1196"/>
      <c r="AK20" s="1196"/>
      <c r="AL20" s="1196"/>
      <c r="AM20" s="1193" t="str">
        <f t="shared" si="5"/>
        <v>Porto</v>
      </c>
      <c r="AN20" s="1198">
        <f t="shared" si="6"/>
        <v>83.701919293001495</v>
      </c>
      <c r="AO20" s="1198">
        <f t="shared" si="6"/>
        <v>82.810951404251597</v>
      </c>
    </row>
    <row r="21" spans="1:41">
      <c r="A21" s="600"/>
      <c r="B21" s="691"/>
      <c r="C21" s="138" t="s">
        <v>65</v>
      </c>
      <c r="D21" s="608"/>
      <c r="E21" s="471">
        <v>32348</v>
      </c>
      <c r="F21" s="471">
        <v>32392</v>
      </c>
      <c r="G21" s="471">
        <v>32360</v>
      </c>
      <c r="H21" s="471">
        <v>32428</v>
      </c>
      <c r="I21" s="471">
        <v>31658</v>
      </c>
      <c r="J21" s="471">
        <v>31558</v>
      </c>
      <c r="K21" s="1209">
        <v>204.14099274144999</v>
      </c>
      <c r="L21" s="677"/>
      <c r="M21" s="756"/>
      <c r="N21" s="600"/>
      <c r="AD21" s="1193" t="str">
        <f t="shared" si="1"/>
        <v>Santarém</v>
      </c>
      <c r="AE21" s="1197">
        <f t="shared" si="2"/>
        <v>208.79704133429999</v>
      </c>
      <c r="AF21" s="1197">
        <f t="shared" si="3"/>
        <v>206.698436165836</v>
      </c>
      <c r="AG21" s="1197">
        <f t="shared" si="4"/>
        <v>83.120993071593503</v>
      </c>
      <c r="AH21" s="1197">
        <f t="shared" si="0"/>
        <v>82.810951404251597</v>
      </c>
      <c r="AI21" s="1196"/>
      <c r="AJ21" s="1196"/>
      <c r="AK21" s="1196"/>
      <c r="AL21" s="1196"/>
      <c r="AM21" s="1193" t="str">
        <f t="shared" si="5"/>
        <v>Santarém</v>
      </c>
      <c r="AN21" s="1198">
        <f t="shared" si="6"/>
        <v>83.120993071593503</v>
      </c>
      <c r="AO21" s="1198">
        <f t="shared" si="6"/>
        <v>82.810951404251597</v>
      </c>
    </row>
    <row r="22" spans="1:41">
      <c r="A22" s="600"/>
      <c r="B22" s="691"/>
      <c r="C22" s="138" t="s">
        <v>83</v>
      </c>
      <c r="D22" s="608"/>
      <c r="E22" s="471">
        <v>2701</v>
      </c>
      <c r="F22" s="471">
        <v>2704</v>
      </c>
      <c r="G22" s="471">
        <v>2735</v>
      </c>
      <c r="H22" s="471">
        <v>2797</v>
      </c>
      <c r="I22" s="471">
        <v>2802</v>
      </c>
      <c r="J22" s="471">
        <v>2759</v>
      </c>
      <c r="K22" s="1209">
        <v>208.79704133429999</v>
      </c>
      <c r="L22" s="677"/>
      <c r="M22" s="756"/>
      <c r="N22" s="600"/>
      <c r="AD22" s="1193" t="str">
        <f t="shared" si="1"/>
        <v>Setúbal</v>
      </c>
      <c r="AE22" s="1197">
        <f t="shared" si="2"/>
        <v>215.977240652391</v>
      </c>
      <c r="AF22" s="1197">
        <f t="shared" si="3"/>
        <v>206.698436165836</v>
      </c>
      <c r="AG22" s="1197">
        <f t="shared" si="4"/>
        <v>85.973097341224303</v>
      </c>
      <c r="AH22" s="1197">
        <f t="shared" si="0"/>
        <v>82.810951404251597</v>
      </c>
      <c r="AI22" s="1196"/>
      <c r="AJ22" s="1196"/>
      <c r="AK22" s="1196"/>
      <c r="AL22" s="1196"/>
      <c r="AM22" s="1193" t="str">
        <f t="shared" si="5"/>
        <v>Setúbal</v>
      </c>
      <c r="AN22" s="1198">
        <f t="shared" si="6"/>
        <v>85.973097341224303</v>
      </c>
      <c r="AO22" s="1198">
        <f t="shared" si="6"/>
        <v>82.810951404251597</v>
      </c>
    </row>
    <row r="23" spans="1:41">
      <c r="A23" s="600"/>
      <c r="B23" s="691"/>
      <c r="C23" s="138" t="s">
        <v>60</v>
      </c>
      <c r="D23" s="608"/>
      <c r="E23" s="471">
        <v>8472</v>
      </c>
      <c r="F23" s="471">
        <v>8620</v>
      </c>
      <c r="G23" s="471">
        <v>8923</v>
      </c>
      <c r="H23" s="471">
        <v>8799</v>
      </c>
      <c r="I23" s="471">
        <v>8948</v>
      </c>
      <c r="J23" s="471">
        <v>9037</v>
      </c>
      <c r="K23" s="1209">
        <v>215.977240652391</v>
      </c>
      <c r="L23" s="677"/>
      <c r="M23" s="756"/>
      <c r="N23" s="600"/>
      <c r="AD23" s="1193" t="str">
        <f t="shared" si="1"/>
        <v>Viana do Castelo</v>
      </c>
      <c r="AE23" s="1197">
        <f t="shared" si="2"/>
        <v>181.92060984570199</v>
      </c>
      <c r="AF23" s="1197">
        <f t="shared" si="3"/>
        <v>206.698436165836</v>
      </c>
      <c r="AG23" s="1197">
        <f t="shared" si="4"/>
        <v>86.149599860821198</v>
      </c>
      <c r="AH23" s="1197">
        <f t="shared" si="0"/>
        <v>82.810951404251597</v>
      </c>
      <c r="AI23" s="1196"/>
      <c r="AJ23" s="1196"/>
      <c r="AK23" s="1196"/>
      <c r="AL23" s="1196"/>
      <c r="AM23" s="1193" t="str">
        <f t="shared" si="5"/>
        <v>Viana do Castelo</v>
      </c>
      <c r="AN23" s="1198">
        <f t="shared" si="6"/>
        <v>86.149599860821198</v>
      </c>
      <c r="AO23" s="1198">
        <f t="shared" si="6"/>
        <v>82.810951404251597</v>
      </c>
    </row>
    <row r="24" spans="1:41">
      <c r="A24" s="600"/>
      <c r="B24" s="691"/>
      <c r="C24" s="138" t="s">
        <v>67</v>
      </c>
      <c r="D24" s="608"/>
      <c r="E24" s="471">
        <v>1334</v>
      </c>
      <c r="F24" s="471">
        <v>1374</v>
      </c>
      <c r="G24" s="471">
        <v>1388</v>
      </c>
      <c r="H24" s="471">
        <v>1380</v>
      </c>
      <c r="I24" s="471">
        <v>1373</v>
      </c>
      <c r="J24" s="471">
        <v>1361</v>
      </c>
      <c r="K24" s="1209">
        <v>181.92060984570199</v>
      </c>
      <c r="L24" s="677"/>
      <c r="M24" s="756"/>
      <c r="N24" s="600"/>
      <c r="AD24" s="1193" t="str">
        <f t="shared" si="1"/>
        <v>Vila Real</v>
      </c>
      <c r="AE24" s="1197">
        <f t="shared" si="2"/>
        <v>195.91498202157399</v>
      </c>
      <c r="AF24" s="1197">
        <f t="shared" si="3"/>
        <v>206.698436165836</v>
      </c>
      <c r="AG24" s="1197">
        <f t="shared" si="4"/>
        <v>86.853560042507993</v>
      </c>
      <c r="AH24" s="1197">
        <f t="shared" si="0"/>
        <v>82.810951404251597</v>
      </c>
      <c r="AI24" s="1196"/>
      <c r="AJ24" s="1196"/>
      <c r="AK24" s="1196"/>
      <c r="AL24" s="1196"/>
      <c r="AM24" s="1193" t="str">
        <f t="shared" si="5"/>
        <v>Vila Real</v>
      </c>
      <c r="AN24" s="1198">
        <f t="shared" si="6"/>
        <v>86.853560042507993</v>
      </c>
      <c r="AO24" s="1198">
        <f t="shared" si="6"/>
        <v>82.810951404251597</v>
      </c>
    </row>
    <row r="25" spans="1:41">
      <c r="A25" s="600"/>
      <c r="B25" s="691"/>
      <c r="C25" s="138" t="s">
        <v>69</v>
      </c>
      <c r="D25" s="608"/>
      <c r="E25" s="471">
        <v>2516</v>
      </c>
      <c r="F25" s="471">
        <v>2521</v>
      </c>
      <c r="G25" s="471">
        <v>2548</v>
      </c>
      <c r="H25" s="471">
        <v>2527</v>
      </c>
      <c r="I25" s="471">
        <v>2538</v>
      </c>
      <c r="J25" s="471">
        <v>2504</v>
      </c>
      <c r="K25" s="1209">
        <v>195.91498202157399</v>
      </c>
      <c r="L25" s="677"/>
      <c r="M25" s="756"/>
      <c r="N25" s="600"/>
      <c r="AD25" s="1193" t="str">
        <f t="shared" si="1"/>
        <v>Viseu</v>
      </c>
      <c r="AE25" s="1197">
        <f t="shared" si="2"/>
        <v>196.42957959641299</v>
      </c>
      <c r="AF25" s="1197">
        <f t="shared" si="3"/>
        <v>206.698436165836</v>
      </c>
      <c r="AG25" s="1197">
        <f t="shared" si="4"/>
        <v>81.419695631970299</v>
      </c>
      <c r="AH25" s="1197">
        <f t="shared" si="0"/>
        <v>82.810951404251597</v>
      </c>
      <c r="AI25" s="1196"/>
      <c r="AJ25" s="1196"/>
      <c r="AK25" s="1196"/>
      <c r="AL25" s="1196"/>
      <c r="AM25" s="1193" t="str">
        <f t="shared" si="5"/>
        <v>Viseu</v>
      </c>
      <c r="AN25" s="1198">
        <f t="shared" si="6"/>
        <v>81.419695631970299</v>
      </c>
      <c r="AO25" s="1198">
        <f t="shared" si="6"/>
        <v>82.810951404251597</v>
      </c>
    </row>
    <row r="26" spans="1:41">
      <c r="A26" s="600"/>
      <c r="B26" s="691"/>
      <c r="C26" s="138" t="s">
        <v>79</v>
      </c>
      <c r="D26" s="608"/>
      <c r="E26" s="471">
        <v>3845</v>
      </c>
      <c r="F26" s="471">
        <v>3904</v>
      </c>
      <c r="G26" s="471">
        <v>3909</v>
      </c>
      <c r="H26" s="471">
        <v>3813</v>
      </c>
      <c r="I26" s="471">
        <v>3640</v>
      </c>
      <c r="J26" s="471">
        <v>3571</v>
      </c>
      <c r="K26" s="1209">
        <v>196.42957959641299</v>
      </c>
      <c r="L26" s="677"/>
      <c r="M26" s="756"/>
      <c r="N26" s="600"/>
      <c r="AD26" s="1193" t="str">
        <f t="shared" si="1"/>
        <v>Açores</v>
      </c>
      <c r="AE26" s="1197">
        <f t="shared" si="2"/>
        <v>222.024450252657</v>
      </c>
      <c r="AF26" s="1197">
        <f t="shared" si="3"/>
        <v>206.698436165836</v>
      </c>
      <c r="AG26" s="1197">
        <f t="shared" si="4"/>
        <v>65.039983665969103</v>
      </c>
      <c r="AH26" s="1197">
        <f t="shared" si="0"/>
        <v>82.810951404251597</v>
      </c>
      <c r="AI26" s="1196"/>
      <c r="AJ26" s="1196"/>
      <c r="AK26" s="1196"/>
      <c r="AL26" s="1196"/>
      <c r="AM26" s="1193" t="str">
        <f t="shared" si="5"/>
        <v>Açores</v>
      </c>
      <c r="AN26" s="1198">
        <f t="shared" si="6"/>
        <v>65.039983665969103</v>
      </c>
      <c r="AO26" s="1198">
        <f t="shared" si="6"/>
        <v>82.810951404251597</v>
      </c>
    </row>
    <row r="27" spans="1:41">
      <c r="A27" s="600"/>
      <c r="B27" s="691"/>
      <c r="C27" s="138" t="s">
        <v>145</v>
      </c>
      <c r="D27" s="608"/>
      <c r="E27" s="471">
        <v>5428</v>
      </c>
      <c r="F27" s="471">
        <v>5519</v>
      </c>
      <c r="G27" s="471">
        <v>5663</v>
      </c>
      <c r="H27" s="471">
        <v>5769</v>
      </c>
      <c r="I27" s="471">
        <v>5812</v>
      </c>
      <c r="J27" s="471">
        <v>5741</v>
      </c>
      <c r="K27" s="1209">
        <v>222.024450252657</v>
      </c>
      <c r="L27" s="677"/>
      <c r="M27" s="756"/>
      <c r="N27" s="600"/>
      <c r="AD27" s="1193" t="str">
        <f>+C28</f>
        <v>Madeira</v>
      </c>
      <c r="AE27" s="1197">
        <f>+K28</f>
        <v>216.52367435158499</v>
      </c>
      <c r="AF27" s="1197">
        <f t="shared" si="3"/>
        <v>206.698436165836</v>
      </c>
      <c r="AG27" s="1197">
        <f>+K65</f>
        <v>79.2689097942676</v>
      </c>
      <c r="AH27" s="1197">
        <f t="shared" si="0"/>
        <v>82.810951404251597</v>
      </c>
      <c r="AI27" s="1196"/>
      <c r="AJ27" s="1196"/>
      <c r="AK27" s="1196"/>
      <c r="AL27" s="1196"/>
      <c r="AM27" s="1193" t="str">
        <f t="shared" si="5"/>
        <v>Madeira</v>
      </c>
      <c r="AN27" s="1198">
        <f t="shared" si="6"/>
        <v>79.2689097942676</v>
      </c>
      <c r="AO27" s="1198">
        <f t="shared" si="6"/>
        <v>82.810951404251597</v>
      </c>
    </row>
    <row r="28" spans="1:41">
      <c r="A28" s="600"/>
      <c r="B28" s="691"/>
      <c r="C28" s="138" t="s">
        <v>146</v>
      </c>
      <c r="D28" s="608"/>
      <c r="E28" s="471">
        <v>1956</v>
      </c>
      <c r="F28" s="471">
        <v>1989</v>
      </c>
      <c r="G28" s="471">
        <v>2030</v>
      </c>
      <c r="H28" s="471">
        <v>2085</v>
      </c>
      <c r="I28" s="471">
        <v>2081</v>
      </c>
      <c r="J28" s="471">
        <v>2086</v>
      </c>
      <c r="K28" s="1209">
        <v>216.52367435158499</v>
      </c>
      <c r="L28" s="677"/>
      <c r="M28" s="756"/>
      <c r="N28" s="600"/>
      <c r="AD28" s="1104"/>
      <c r="AE28" s="1182"/>
      <c r="AG28" s="1182"/>
    </row>
    <row r="29" spans="1:41" ht="3.75" customHeight="1">
      <c r="A29" s="600"/>
      <c r="B29" s="691"/>
      <c r="C29" s="138"/>
      <c r="D29" s="608"/>
      <c r="E29" s="471"/>
      <c r="F29" s="471"/>
      <c r="G29" s="471"/>
      <c r="H29" s="471"/>
      <c r="I29" s="471"/>
      <c r="J29" s="471"/>
      <c r="K29" s="472"/>
      <c r="L29" s="677"/>
      <c r="M29" s="756"/>
      <c r="N29" s="600"/>
      <c r="AD29" s="1104"/>
      <c r="AE29" s="1182"/>
      <c r="AG29" s="1182"/>
    </row>
    <row r="30" spans="1:41" ht="15.75" customHeight="1">
      <c r="A30" s="600"/>
      <c r="B30" s="691"/>
      <c r="C30" s="1184"/>
      <c r="D30" s="1185" t="s">
        <v>469</v>
      </c>
      <c r="E30" s="1184"/>
      <c r="F30" s="1184"/>
      <c r="G30" s="1184"/>
      <c r="H30" s="1184"/>
      <c r="I30" s="1186"/>
      <c r="J30" s="1186"/>
      <c r="K30" s="1187"/>
      <c r="L30" s="1187"/>
      <c r="M30" s="1188"/>
      <c r="N30" s="600"/>
      <c r="AD30" s="1104"/>
      <c r="AE30" s="1182"/>
      <c r="AG30" s="1182"/>
    </row>
    <row r="31" spans="1:41">
      <c r="A31" s="600"/>
      <c r="B31" s="1183"/>
      <c r="C31" s="1184"/>
      <c r="D31" s="1184"/>
      <c r="E31" s="1184"/>
      <c r="F31" s="1184"/>
      <c r="G31" s="1184"/>
      <c r="H31" s="1184"/>
      <c r="I31" s="1186"/>
      <c r="J31" s="1186"/>
      <c r="K31" s="1187"/>
      <c r="L31" s="1187"/>
      <c r="M31" s="1188"/>
      <c r="N31" s="600"/>
    </row>
    <row r="32" spans="1:41" ht="12" customHeight="1">
      <c r="A32" s="600"/>
      <c r="B32" s="691"/>
      <c r="C32" s="1184"/>
      <c r="D32" s="1184"/>
      <c r="E32" s="1184"/>
      <c r="F32" s="1184"/>
      <c r="G32" s="1184"/>
      <c r="H32" s="1184"/>
      <c r="I32" s="1186"/>
      <c r="J32" s="1186"/>
      <c r="K32" s="1187"/>
      <c r="L32" s="1187"/>
      <c r="M32" s="1188"/>
      <c r="N32" s="600"/>
    </row>
    <row r="33" spans="1:98" ht="12" customHeight="1">
      <c r="A33" s="600"/>
      <c r="B33" s="691"/>
      <c r="C33" s="1184"/>
      <c r="D33" s="1184"/>
      <c r="E33" s="1184"/>
      <c r="F33" s="1184"/>
      <c r="G33" s="1184"/>
      <c r="H33" s="1184"/>
      <c r="I33" s="1186"/>
      <c r="J33" s="1186"/>
      <c r="K33" s="1187"/>
      <c r="L33" s="1187"/>
      <c r="M33" s="1188"/>
      <c r="N33" s="600"/>
    </row>
    <row r="34" spans="1:98" ht="12" customHeight="1">
      <c r="A34" s="600"/>
      <c r="B34" s="691"/>
      <c r="C34" s="1184"/>
      <c r="D34" s="1184"/>
      <c r="E34" s="1184"/>
      <c r="F34" s="1184"/>
      <c r="G34" s="1184"/>
      <c r="H34" s="1184"/>
      <c r="I34" s="1186"/>
      <c r="J34" s="1186"/>
      <c r="K34" s="1187"/>
      <c r="L34" s="1187"/>
      <c r="M34" s="1188"/>
      <c r="N34" s="600"/>
    </row>
    <row r="35" spans="1:98" ht="12" customHeight="1">
      <c r="A35" s="600"/>
      <c r="B35" s="691"/>
      <c r="C35" s="1184"/>
      <c r="D35" s="1184"/>
      <c r="E35" s="1184"/>
      <c r="F35" s="1184"/>
      <c r="G35" s="1184"/>
      <c r="H35" s="1184"/>
      <c r="I35" s="1186"/>
      <c r="J35" s="1186"/>
      <c r="K35" s="1187"/>
      <c r="L35" s="1187"/>
      <c r="M35" s="1188"/>
      <c r="N35" s="600"/>
    </row>
    <row r="36" spans="1:98" ht="27" customHeight="1">
      <c r="A36" s="600"/>
      <c r="B36" s="691"/>
      <c r="C36" s="1184"/>
      <c r="D36" s="1184"/>
      <c r="E36" s="1184"/>
      <c r="F36" s="1184"/>
      <c r="G36" s="1184"/>
      <c r="H36" s="1184"/>
      <c r="I36" s="1186"/>
      <c r="J36" s="1186"/>
      <c r="K36" s="1187"/>
      <c r="L36" s="1187"/>
      <c r="M36" s="1188"/>
      <c r="N36" s="600"/>
      <c r="AK36" s="630"/>
      <c r="AL36" s="630"/>
      <c r="AM36" s="630"/>
      <c r="AN36" s="630"/>
      <c r="AO36" s="630"/>
      <c r="AP36" s="630"/>
      <c r="AQ36" s="630"/>
      <c r="AR36" s="630"/>
      <c r="AS36" s="630"/>
      <c r="AT36" s="630"/>
      <c r="AU36" s="630"/>
      <c r="AV36" s="630"/>
      <c r="AW36" s="630"/>
      <c r="AX36" s="630"/>
      <c r="AY36" s="630"/>
      <c r="AZ36" s="630"/>
      <c r="BA36" s="630"/>
      <c r="BB36" s="630"/>
      <c r="BC36" s="630"/>
      <c r="BD36" s="630"/>
      <c r="BE36" s="630"/>
      <c r="BF36" s="630"/>
      <c r="BG36" s="630"/>
      <c r="BH36" s="630"/>
      <c r="BI36" s="630"/>
      <c r="BJ36" s="630"/>
      <c r="BK36" s="630"/>
      <c r="BL36" s="630"/>
      <c r="BM36" s="630"/>
      <c r="BN36" s="630"/>
      <c r="BO36" s="630"/>
      <c r="BP36" s="630"/>
      <c r="BQ36" s="630"/>
      <c r="BR36" s="630"/>
      <c r="BS36" s="630"/>
      <c r="BT36" s="630"/>
      <c r="BU36" s="630"/>
      <c r="BV36" s="630"/>
      <c r="BW36" s="630"/>
      <c r="BX36" s="630"/>
      <c r="BY36" s="630"/>
      <c r="BZ36" s="630"/>
      <c r="CA36" s="630"/>
      <c r="CB36" s="630"/>
      <c r="CC36" s="630"/>
      <c r="CD36" s="630"/>
      <c r="CE36" s="630"/>
      <c r="CF36" s="630"/>
      <c r="CG36" s="630"/>
      <c r="CH36" s="630"/>
      <c r="CI36" s="630"/>
      <c r="CJ36" s="630"/>
      <c r="CK36" s="630"/>
      <c r="CL36" s="630"/>
      <c r="CM36" s="630"/>
      <c r="CN36" s="630"/>
      <c r="CO36" s="630"/>
      <c r="CP36" s="630"/>
      <c r="CQ36" s="630"/>
      <c r="CR36" s="630"/>
      <c r="CS36" s="630"/>
      <c r="CT36" s="630"/>
    </row>
    <row r="37" spans="1:98" ht="12" customHeight="1">
      <c r="A37" s="600"/>
      <c r="B37" s="691"/>
      <c r="C37" s="1184"/>
      <c r="D37" s="1184"/>
      <c r="E37" s="1184"/>
      <c r="F37" s="1184"/>
      <c r="G37" s="1184"/>
      <c r="H37" s="1184"/>
      <c r="I37" s="1186"/>
      <c r="J37" s="1186"/>
      <c r="K37" s="1187"/>
      <c r="L37" s="1187"/>
      <c r="M37" s="1188"/>
      <c r="N37" s="600"/>
      <c r="AK37" s="630"/>
      <c r="AL37" s="630"/>
      <c r="AM37" s="630"/>
      <c r="AN37" s="630"/>
      <c r="AO37" s="630"/>
      <c r="AP37" s="630"/>
      <c r="AQ37" s="630"/>
      <c r="AR37" s="630"/>
      <c r="AS37" s="630"/>
      <c r="AT37" s="630"/>
      <c r="AU37" s="630"/>
      <c r="AV37" s="630"/>
      <c r="AW37" s="630"/>
      <c r="AX37" s="630"/>
      <c r="AY37" s="630"/>
      <c r="AZ37" s="630"/>
      <c r="BA37" s="630"/>
      <c r="BB37" s="630"/>
      <c r="BC37" s="630"/>
      <c r="BD37" s="630"/>
      <c r="BE37" s="630"/>
      <c r="BF37" s="630"/>
      <c r="BG37" s="630"/>
      <c r="BH37" s="630"/>
      <c r="BI37" s="630"/>
      <c r="BJ37" s="630"/>
      <c r="BK37" s="630"/>
      <c r="BL37" s="630"/>
      <c r="BM37" s="630"/>
      <c r="BN37" s="630"/>
      <c r="BO37" s="630"/>
      <c r="BP37" s="630"/>
      <c r="BQ37" s="630"/>
      <c r="BR37" s="630"/>
      <c r="BS37" s="630"/>
      <c r="BT37" s="630"/>
      <c r="BU37" s="630"/>
      <c r="BV37" s="630"/>
      <c r="BW37" s="630"/>
      <c r="BX37" s="630"/>
      <c r="BY37" s="630"/>
      <c r="BZ37" s="630"/>
      <c r="CA37" s="630"/>
      <c r="CB37" s="630"/>
      <c r="CC37" s="630"/>
      <c r="CD37" s="630"/>
      <c r="CE37" s="630"/>
      <c r="CF37" s="630"/>
      <c r="CG37" s="630"/>
      <c r="CH37" s="630"/>
      <c r="CI37" s="630"/>
      <c r="CJ37" s="630"/>
      <c r="CK37" s="630"/>
      <c r="CL37" s="630"/>
      <c r="CM37" s="630"/>
      <c r="CN37" s="630"/>
      <c r="CO37" s="630"/>
      <c r="CP37" s="630"/>
      <c r="CQ37" s="630"/>
      <c r="CR37" s="630"/>
      <c r="CS37" s="630"/>
      <c r="CT37" s="630"/>
    </row>
    <row r="38" spans="1:98" ht="12" customHeight="1">
      <c r="A38" s="600"/>
      <c r="B38" s="691"/>
      <c r="C38" s="1184"/>
      <c r="D38" s="1184"/>
      <c r="E38" s="1184"/>
      <c r="F38" s="1184"/>
      <c r="G38" s="1184"/>
      <c r="H38" s="1184"/>
      <c r="I38" s="1186"/>
      <c r="J38" s="1186"/>
      <c r="K38" s="1187"/>
      <c r="L38" s="1187"/>
      <c r="M38" s="1188"/>
      <c r="N38" s="600"/>
      <c r="AK38" s="630"/>
      <c r="AL38" s="630"/>
      <c r="AM38" s="630"/>
      <c r="AN38" s="630"/>
      <c r="AO38" s="630"/>
      <c r="AP38" s="630"/>
      <c r="AQ38" s="630"/>
      <c r="AR38" s="630"/>
      <c r="AS38" s="630"/>
      <c r="AT38" s="630"/>
      <c r="AU38" s="630"/>
      <c r="AV38" s="630"/>
      <c r="AW38" s="630"/>
      <c r="AX38" s="630"/>
      <c r="AY38" s="630"/>
      <c r="AZ38" s="630"/>
      <c r="BA38" s="630"/>
      <c r="BB38" s="630"/>
      <c r="BC38" s="630"/>
      <c r="BD38" s="630"/>
      <c r="BE38" s="630"/>
      <c r="BF38" s="630"/>
      <c r="BG38" s="630"/>
      <c r="BH38" s="630"/>
      <c r="BI38" s="630"/>
      <c r="BJ38" s="630"/>
      <c r="BK38" s="630"/>
      <c r="BL38" s="630"/>
      <c r="BM38" s="630"/>
      <c r="BN38" s="630"/>
      <c r="BO38" s="630"/>
      <c r="BP38" s="630"/>
      <c r="BQ38" s="630"/>
      <c r="BR38" s="630"/>
      <c r="BS38" s="630"/>
      <c r="BT38" s="630"/>
      <c r="BU38" s="630"/>
      <c r="BV38" s="630"/>
      <c r="BW38" s="630"/>
      <c r="BX38" s="630"/>
      <c r="BY38" s="630"/>
      <c r="BZ38" s="630"/>
      <c r="CA38" s="630"/>
      <c r="CB38" s="630"/>
      <c r="CC38" s="630"/>
      <c r="CD38" s="630"/>
      <c r="CE38" s="630"/>
      <c r="CF38" s="630"/>
      <c r="CG38" s="630"/>
      <c r="CH38" s="630"/>
      <c r="CI38" s="630"/>
      <c r="CJ38" s="630"/>
      <c r="CK38" s="630"/>
      <c r="CL38" s="630"/>
      <c r="CM38" s="630"/>
      <c r="CN38" s="630"/>
      <c r="CO38" s="630"/>
      <c r="CP38" s="630"/>
      <c r="CQ38" s="630"/>
      <c r="CR38" s="630"/>
      <c r="CS38" s="630"/>
      <c r="CT38" s="630"/>
    </row>
    <row r="39" spans="1:98" ht="12" customHeight="1">
      <c r="A39" s="600"/>
      <c r="B39" s="691"/>
      <c r="C39" s="1189"/>
      <c r="D39" s="1189"/>
      <c r="E39" s="1189"/>
      <c r="F39" s="1189"/>
      <c r="G39" s="1189"/>
      <c r="H39" s="1189"/>
      <c r="I39" s="1189"/>
      <c r="J39" s="1189"/>
      <c r="K39" s="1190"/>
      <c r="L39" s="1191"/>
      <c r="M39" s="1192"/>
      <c r="N39" s="600"/>
      <c r="AK39" s="630"/>
      <c r="AL39" s="630"/>
      <c r="AM39" s="630"/>
      <c r="AN39" s="630"/>
      <c r="AO39" s="630"/>
      <c r="AP39" s="630"/>
      <c r="AQ39" s="630"/>
      <c r="AR39" s="630"/>
      <c r="AS39" s="630"/>
      <c r="AT39" s="630"/>
      <c r="AU39" s="630"/>
      <c r="AV39" s="630"/>
      <c r="AW39" s="630"/>
      <c r="AX39" s="630"/>
      <c r="AY39" s="630"/>
      <c r="AZ39" s="630"/>
      <c r="BA39" s="630"/>
      <c r="BB39" s="630"/>
      <c r="BC39" s="630"/>
      <c r="BD39" s="630"/>
      <c r="BE39" s="630"/>
      <c r="BF39" s="630"/>
      <c r="BG39" s="630"/>
      <c r="BH39" s="630"/>
      <c r="BI39" s="630"/>
      <c r="BJ39" s="630"/>
      <c r="BK39" s="630"/>
      <c r="BL39" s="630"/>
      <c r="BM39" s="630"/>
      <c r="BN39" s="630"/>
      <c r="BO39" s="630"/>
      <c r="BP39" s="630"/>
      <c r="BQ39" s="630"/>
      <c r="BR39" s="630"/>
      <c r="BS39" s="630"/>
      <c r="BT39" s="630"/>
      <c r="BU39" s="630"/>
      <c r="BV39" s="630"/>
      <c r="BW39" s="630"/>
      <c r="BX39" s="630"/>
      <c r="BY39" s="630"/>
      <c r="BZ39" s="630"/>
      <c r="CA39" s="630"/>
      <c r="CB39" s="630"/>
      <c r="CC39" s="630"/>
      <c r="CD39" s="630"/>
      <c r="CE39" s="630"/>
      <c r="CF39" s="630"/>
      <c r="CG39" s="630"/>
      <c r="CH39" s="630"/>
      <c r="CI39" s="630"/>
      <c r="CJ39" s="630"/>
      <c r="CK39" s="630"/>
      <c r="CL39" s="630"/>
      <c r="CM39" s="630"/>
      <c r="CN39" s="630"/>
      <c r="CO39" s="630"/>
      <c r="CP39" s="630"/>
      <c r="CQ39" s="630"/>
      <c r="CR39" s="630"/>
      <c r="CS39" s="630"/>
      <c r="CT39" s="630"/>
    </row>
    <row r="40" spans="1:98" ht="3.75" customHeight="1" thickBot="1">
      <c r="A40" s="600"/>
      <c r="B40" s="691"/>
      <c r="C40" s="677"/>
      <c r="D40" s="677"/>
      <c r="E40" s="677"/>
      <c r="F40" s="677"/>
      <c r="G40" s="677"/>
      <c r="H40" s="677"/>
      <c r="I40" s="677"/>
      <c r="J40" s="677"/>
      <c r="K40" s="1105"/>
      <c r="L40" s="694"/>
      <c r="M40" s="784"/>
      <c r="N40" s="600"/>
      <c r="AK40" s="630"/>
      <c r="AL40" s="630"/>
      <c r="AM40" s="630"/>
      <c r="AN40" s="630"/>
      <c r="AO40" s="630"/>
      <c r="AP40" s="630"/>
      <c r="AQ40" s="630"/>
      <c r="AR40" s="630"/>
      <c r="AS40" s="630"/>
      <c r="AT40" s="630"/>
      <c r="AU40" s="630"/>
      <c r="AV40" s="630"/>
      <c r="AW40" s="630"/>
      <c r="AX40" s="630"/>
      <c r="AY40" s="630"/>
      <c r="AZ40" s="630"/>
      <c r="BA40" s="630"/>
      <c r="BB40" s="630"/>
      <c r="BC40" s="630"/>
      <c r="BD40" s="630"/>
      <c r="BE40" s="630"/>
      <c r="BF40" s="630"/>
      <c r="BG40" s="630"/>
      <c r="BH40" s="630"/>
      <c r="BI40" s="630"/>
      <c r="BJ40" s="630"/>
      <c r="BK40" s="630"/>
      <c r="BL40" s="630"/>
      <c r="BM40" s="630"/>
      <c r="BN40" s="630"/>
      <c r="BO40" s="630"/>
      <c r="BP40" s="630"/>
      <c r="BQ40" s="630"/>
      <c r="BR40" s="630"/>
      <c r="BS40" s="630"/>
      <c r="BT40" s="630"/>
      <c r="BU40" s="630"/>
      <c r="BV40" s="630"/>
      <c r="BW40" s="630"/>
      <c r="BX40" s="630"/>
      <c r="BY40" s="630"/>
      <c r="BZ40" s="630"/>
      <c r="CA40" s="630"/>
      <c r="CB40" s="630"/>
      <c r="CC40" s="630"/>
      <c r="CD40" s="630"/>
      <c r="CE40" s="630"/>
      <c r="CF40" s="630"/>
      <c r="CG40" s="630"/>
      <c r="CH40" s="630"/>
      <c r="CI40" s="630"/>
      <c r="CJ40" s="630"/>
      <c r="CK40" s="630"/>
      <c r="CL40" s="630"/>
      <c r="CM40" s="630"/>
      <c r="CN40" s="630"/>
      <c r="CO40" s="630"/>
      <c r="CP40" s="630"/>
      <c r="CQ40" s="630"/>
      <c r="CR40" s="630"/>
      <c r="CS40" s="630"/>
      <c r="CT40" s="630"/>
    </row>
    <row r="41" spans="1:98" ht="13.5" customHeight="1" thickBot="1">
      <c r="A41" s="600"/>
      <c r="B41" s="691"/>
      <c r="C41" s="1612" t="s">
        <v>387</v>
      </c>
      <c r="D41" s="1613"/>
      <c r="E41" s="1613"/>
      <c r="F41" s="1613"/>
      <c r="G41" s="1613"/>
      <c r="H41" s="1613"/>
      <c r="I41" s="1613"/>
      <c r="J41" s="1613"/>
      <c r="K41" s="1613"/>
      <c r="L41" s="1614"/>
      <c r="M41" s="784"/>
      <c r="N41" s="600"/>
      <c r="AK41" s="630"/>
      <c r="AL41" s="630"/>
      <c r="AM41" s="630"/>
      <c r="AN41" s="630"/>
      <c r="AO41" s="630"/>
      <c r="AP41" s="630"/>
      <c r="AQ41" s="630"/>
      <c r="AR41" s="630"/>
      <c r="AS41" s="630"/>
      <c r="AT41" s="630"/>
      <c r="AU41" s="630"/>
      <c r="AV41" s="630"/>
      <c r="AW41" s="630"/>
      <c r="AX41" s="630"/>
      <c r="AY41" s="630"/>
      <c r="AZ41" s="630"/>
      <c r="BA41" s="630"/>
      <c r="BB41" s="630"/>
      <c r="BC41" s="630"/>
      <c r="BD41" s="630"/>
      <c r="BE41" s="630"/>
      <c r="BF41" s="630"/>
      <c r="BG41" s="630"/>
      <c r="BH41" s="630"/>
      <c r="BI41" s="630"/>
      <c r="BJ41" s="630"/>
      <c r="BK41" s="630"/>
      <c r="BL41" s="630"/>
      <c r="BM41" s="630"/>
      <c r="BN41" s="630"/>
      <c r="BO41" s="630"/>
      <c r="BP41" s="630"/>
      <c r="BQ41" s="630"/>
      <c r="BR41" s="630"/>
      <c r="BS41" s="630"/>
      <c r="BT41" s="630"/>
      <c r="BU41" s="630"/>
      <c r="BV41" s="630"/>
      <c r="BW41" s="630"/>
      <c r="BX41" s="630"/>
      <c r="BY41" s="630"/>
      <c r="BZ41" s="630"/>
      <c r="CA41" s="630"/>
      <c r="CB41" s="630"/>
      <c r="CC41" s="630"/>
      <c r="CD41" s="630"/>
      <c r="CE41" s="630"/>
      <c r="CF41" s="630"/>
      <c r="CG41" s="630"/>
      <c r="CH41" s="630"/>
      <c r="CI41" s="630"/>
      <c r="CJ41" s="630"/>
      <c r="CK41" s="630"/>
      <c r="CL41" s="630"/>
      <c r="CM41" s="630"/>
      <c r="CN41" s="630"/>
      <c r="CO41" s="630"/>
      <c r="CP41" s="630"/>
      <c r="CQ41" s="630"/>
      <c r="CR41" s="630"/>
      <c r="CS41" s="630"/>
      <c r="CT41" s="630"/>
    </row>
    <row r="42" spans="1:98" s="600" customFormat="1" ht="6.75" customHeight="1">
      <c r="B42" s="691"/>
      <c r="C42" s="1493" t="s">
        <v>148</v>
      </c>
      <c r="D42" s="1493"/>
      <c r="E42" s="1106"/>
      <c r="F42" s="1106"/>
      <c r="G42" s="1106"/>
      <c r="H42" s="1106"/>
      <c r="I42" s="1106"/>
      <c r="J42" s="1106"/>
      <c r="K42" s="1107"/>
      <c r="L42" s="1107"/>
      <c r="M42" s="784"/>
      <c r="O42" s="605"/>
      <c r="P42" s="605"/>
      <c r="Q42" s="605"/>
      <c r="R42" s="605"/>
      <c r="S42" s="605"/>
      <c r="T42" s="605"/>
      <c r="U42" s="605"/>
      <c r="V42" s="605"/>
      <c r="W42" s="605"/>
      <c r="X42" s="605"/>
      <c r="Y42" s="605"/>
      <c r="Z42" s="605"/>
      <c r="AA42" s="605"/>
      <c r="AB42" s="605"/>
      <c r="AC42" s="605"/>
      <c r="AD42" s="605"/>
      <c r="AE42" s="605"/>
      <c r="AF42" s="605"/>
      <c r="AG42" s="605"/>
      <c r="AH42" s="605"/>
      <c r="AI42" s="605"/>
      <c r="AJ42" s="605"/>
      <c r="AK42" s="630"/>
      <c r="AL42" s="630"/>
      <c r="AM42" s="630"/>
      <c r="AN42" s="630"/>
      <c r="AO42" s="630"/>
      <c r="AP42" s="630"/>
      <c r="AQ42" s="630"/>
      <c r="AR42" s="630"/>
      <c r="AS42" s="630"/>
      <c r="AT42" s="630"/>
      <c r="AU42" s="630"/>
      <c r="AV42" s="630"/>
      <c r="AW42" s="630"/>
      <c r="AX42" s="630"/>
      <c r="AY42" s="630"/>
      <c r="AZ42" s="630"/>
      <c r="BA42" s="630"/>
      <c r="BB42" s="630"/>
      <c r="BC42" s="630"/>
      <c r="BD42" s="630"/>
      <c r="BE42" s="630"/>
      <c r="BF42" s="630"/>
      <c r="BG42" s="630"/>
      <c r="BH42" s="630"/>
      <c r="BI42" s="630"/>
      <c r="BJ42" s="630"/>
      <c r="BK42" s="630"/>
      <c r="BL42" s="630"/>
      <c r="BM42" s="630"/>
      <c r="BN42" s="630"/>
      <c r="BO42" s="630"/>
      <c r="BP42" s="630"/>
      <c r="BQ42" s="630"/>
      <c r="BR42" s="630"/>
      <c r="BS42" s="630"/>
      <c r="BT42" s="630"/>
      <c r="BU42" s="630"/>
      <c r="BV42" s="630"/>
      <c r="BW42" s="630"/>
      <c r="BX42" s="630"/>
      <c r="BY42" s="630"/>
      <c r="BZ42" s="630"/>
      <c r="CA42" s="630"/>
      <c r="CB42" s="630"/>
      <c r="CC42" s="630"/>
      <c r="CD42" s="630"/>
      <c r="CE42" s="630"/>
      <c r="CF42" s="630"/>
      <c r="CG42" s="630"/>
      <c r="CH42" s="630"/>
      <c r="CI42" s="630"/>
      <c r="CJ42" s="630"/>
      <c r="CK42" s="630"/>
      <c r="CL42" s="630"/>
      <c r="CM42" s="630"/>
      <c r="CN42" s="630"/>
      <c r="CO42" s="630"/>
      <c r="CP42" s="630"/>
      <c r="CQ42" s="630"/>
      <c r="CR42" s="630"/>
      <c r="CS42" s="630"/>
      <c r="CT42" s="630"/>
    </row>
    <row r="43" spans="1:98" ht="13.5" customHeight="1">
      <c r="A43" s="600"/>
      <c r="B43" s="691"/>
      <c r="C43" s="1493"/>
      <c r="D43" s="1493"/>
      <c r="E43" s="1609">
        <v>2013</v>
      </c>
      <c r="F43" s="1609"/>
      <c r="G43" s="1609"/>
      <c r="H43" s="1609"/>
      <c r="I43" s="1609"/>
      <c r="J43" s="1609"/>
      <c r="K43" s="1615" t="str">
        <f xml:space="preserve"> CONCATENATE("valor médio de ",J7,E6)</f>
        <v>valor médio de jul.2013</v>
      </c>
      <c r="L43" s="618"/>
      <c r="M43" s="610"/>
      <c r="N43" s="600"/>
      <c r="AK43" s="630"/>
      <c r="AL43" s="630"/>
      <c r="AM43" s="630"/>
      <c r="AN43" s="630"/>
      <c r="AO43" s="630"/>
      <c r="AP43" s="630"/>
      <c r="AQ43" s="630"/>
      <c r="AR43" s="630"/>
      <c r="AS43" s="630"/>
      <c r="AT43" s="630"/>
      <c r="AU43" s="630"/>
      <c r="AV43" s="630"/>
      <c r="AW43" s="630"/>
      <c r="AX43" s="630"/>
      <c r="AY43" s="630"/>
      <c r="AZ43" s="630"/>
      <c r="BA43" s="630"/>
      <c r="BB43" s="630"/>
      <c r="BC43" s="630"/>
      <c r="BD43" s="630"/>
      <c r="BE43" s="630"/>
      <c r="BF43" s="630"/>
      <c r="BG43" s="630"/>
      <c r="BH43" s="630"/>
      <c r="BI43" s="630"/>
      <c r="BJ43" s="630"/>
      <c r="BK43" s="630"/>
      <c r="BL43" s="630"/>
      <c r="BM43" s="630"/>
      <c r="BN43" s="630"/>
      <c r="BO43" s="630"/>
      <c r="BP43" s="630"/>
      <c r="BQ43" s="630"/>
      <c r="BR43" s="630"/>
      <c r="BS43" s="630"/>
      <c r="BT43" s="630"/>
      <c r="BU43" s="630"/>
      <c r="BV43" s="630"/>
      <c r="BW43" s="630"/>
      <c r="BX43" s="630"/>
      <c r="BY43" s="630"/>
      <c r="BZ43" s="630"/>
      <c r="CA43" s="630"/>
      <c r="CB43" s="630"/>
      <c r="CC43" s="630"/>
      <c r="CD43" s="630"/>
      <c r="CE43" s="630"/>
      <c r="CF43" s="630"/>
      <c r="CG43" s="630"/>
      <c r="CH43" s="630"/>
      <c r="CI43" s="630"/>
      <c r="CJ43" s="630"/>
      <c r="CK43" s="630"/>
      <c r="CL43" s="630"/>
      <c r="CM43" s="630"/>
      <c r="CN43" s="630"/>
      <c r="CO43" s="630"/>
      <c r="CP43" s="630"/>
      <c r="CQ43" s="630"/>
      <c r="CR43" s="630"/>
      <c r="CS43" s="630"/>
      <c r="CT43" s="630"/>
    </row>
    <row r="44" spans="1:98" ht="13.5" customHeight="1">
      <c r="A44" s="600"/>
      <c r="B44" s="691"/>
      <c r="C44" s="615"/>
      <c r="D44" s="615"/>
      <c r="E44" s="575" t="str">
        <f t="shared" ref="E44:J44" si="7">+E7</f>
        <v>fev.</v>
      </c>
      <c r="F44" s="575" t="str">
        <f t="shared" si="7"/>
        <v>mar.</v>
      </c>
      <c r="G44" s="575" t="str">
        <f t="shared" si="7"/>
        <v>abr.</v>
      </c>
      <c r="H44" s="575" t="str">
        <f t="shared" si="7"/>
        <v>mai.</v>
      </c>
      <c r="I44" s="575" t="str">
        <f t="shared" si="7"/>
        <v>jun.</v>
      </c>
      <c r="J44" s="575" t="str">
        <f t="shared" si="7"/>
        <v>jul.</v>
      </c>
      <c r="K44" s="1616" t="e">
        <f xml:space="preserve"> CONCATENATE("valor médio de ",#REF!,#REF!)</f>
        <v>#REF!</v>
      </c>
      <c r="L44" s="618"/>
      <c r="M44" s="784"/>
      <c r="N44" s="600"/>
      <c r="AK44" s="630"/>
      <c r="AL44" s="630"/>
      <c r="AM44" s="630"/>
      <c r="AN44" s="630"/>
      <c r="AO44" s="630"/>
      <c r="AP44" s="630"/>
      <c r="AQ44" s="630"/>
      <c r="AR44" s="630"/>
      <c r="AS44" s="630"/>
      <c r="AT44" s="630"/>
      <c r="AU44" s="630"/>
      <c r="AV44" s="630"/>
      <c r="AW44" s="630"/>
      <c r="AX44" s="630"/>
      <c r="AY44" s="630"/>
      <c r="AZ44" s="630"/>
      <c r="BA44" s="630"/>
      <c r="BB44" s="630"/>
      <c r="BC44" s="630"/>
      <c r="BD44" s="630"/>
      <c r="BE44" s="630"/>
      <c r="BF44" s="630"/>
      <c r="BG44" s="630"/>
      <c r="BH44" s="630"/>
      <c r="BI44" s="630"/>
      <c r="BJ44" s="630"/>
      <c r="BK44" s="630"/>
      <c r="BL44" s="630"/>
      <c r="BM44" s="630"/>
      <c r="BN44" s="630"/>
      <c r="BO44" s="630"/>
      <c r="BP44" s="630"/>
      <c r="BQ44" s="630"/>
      <c r="BR44" s="630"/>
      <c r="BS44" s="630"/>
      <c r="BT44" s="630"/>
      <c r="BU44" s="630"/>
      <c r="BV44" s="630"/>
      <c r="BW44" s="630"/>
      <c r="BX44" s="630"/>
      <c r="BY44" s="630"/>
      <c r="BZ44" s="630"/>
      <c r="CA44" s="630"/>
      <c r="CB44" s="630"/>
      <c r="CC44" s="630"/>
      <c r="CD44" s="630"/>
      <c r="CE44" s="630"/>
      <c r="CF44" s="630"/>
      <c r="CG44" s="630"/>
      <c r="CH44" s="630"/>
      <c r="CI44" s="630"/>
      <c r="CJ44" s="630"/>
      <c r="CK44" s="630"/>
      <c r="CL44" s="630"/>
      <c r="CM44" s="630"/>
      <c r="CN44" s="630"/>
      <c r="CO44" s="630"/>
      <c r="CP44" s="630"/>
      <c r="CQ44" s="630"/>
      <c r="CR44" s="630"/>
      <c r="CS44" s="630"/>
      <c r="CT44" s="630"/>
    </row>
    <row r="45" spans="1:98" s="623" customFormat="1" ht="14.25" customHeight="1">
      <c r="A45" s="620"/>
      <c r="B45" s="1108"/>
      <c r="C45" s="1095" t="s">
        <v>70</v>
      </c>
      <c r="D45" s="720"/>
      <c r="E45" s="531">
        <v>274569</v>
      </c>
      <c r="F45" s="531">
        <v>275221</v>
      </c>
      <c r="G45" s="531">
        <v>272357</v>
      </c>
      <c r="H45" s="531">
        <v>271681</v>
      </c>
      <c r="I45" s="531">
        <v>271136</v>
      </c>
      <c r="J45" s="531">
        <v>269941</v>
      </c>
      <c r="K45" s="1210">
        <v>82.810951404251597</v>
      </c>
      <c r="L45" s="474"/>
      <c r="M45" s="1109"/>
      <c r="N45" s="620"/>
      <c r="O45" s="605"/>
      <c r="P45" s="605"/>
      <c r="Q45" s="605"/>
      <c r="R45" s="605"/>
      <c r="S45" s="605"/>
      <c r="T45" s="605"/>
      <c r="U45" s="605"/>
      <c r="V45" s="605"/>
      <c r="W45" s="605"/>
      <c r="X45" s="605"/>
      <c r="Y45" s="605"/>
      <c r="Z45" s="605"/>
      <c r="AA45" s="605"/>
      <c r="AB45" s="605"/>
      <c r="AC45" s="605"/>
      <c r="AD45" s="605"/>
      <c r="AE45" s="605"/>
      <c r="AF45" s="605"/>
      <c r="AG45" s="605"/>
      <c r="AH45" s="605"/>
      <c r="AI45" s="605"/>
      <c r="AJ45" s="605"/>
      <c r="AK45" s="630"/>
      <c r="AL45" s="630"/>
      <c r="AM45" s="630"/>
      <c r="AN45" s="1205"/>
      <c r="AO45" s="1205"/>
      <c r="AP45" s="1205"/>
      <c r="AQ45" s="1205"/>
      <c r="AR45" s="1205"/>
      <c r="AS45" s="1205"/>
      <c r="AT45" s="1205"/>
      <c r="AU45" s="1205"/>
      <c r="AV45" s="1205"/>
      <c r="AW45" s="1205"/>
      <c r="AX45" s="1205"/>
      <c r="AY45" s="1205"/>
      <c r="AZ45" s="1205"/>
      <c r="BA45" s="1205"/>
      <c r="BB45" s="1205"/>
      <c r="BC45" s="1205"/>
      <c r="BD45" s="1205"/>
      <c r="BE45" s="1205"/>
      <c r="BF45" s="1205"/>
      <c r="BG45" s="1205"/>
      <c r="BH45" s="1205"/>
      <c r="BI45" s="1205"/>
      <c r="BJ45" s="1205"/>
      <c r="BK45" s="1205"/>
      <c r="BL45" s="1205"/>
      <c r="BM45" s="1205"/>
      <c r="BN45" s="1205"/>
      <c r="BO45" s="1205"/>
      <c r="BP45" s="1205"/>
      <c r="BQ45" s="1205"/>
      <c r="BR45" s="1205"/>
      <c r="BS45" s="1205"/>
      <c r="BT45" s="1205"/>
      <c r="BU45" s="1205"/>
      <c r="BV45" s="1205"/>
      <c r="BW45" s="1205"/>
      <c r="BX45" s="1205"/>
      <c r="BY45" s="1205"/>
      <c r="BZ45" s="1205"/>
      <c r="CA45" s="1205"/>
      <c r="CB45" s="1205"/>
      <c r="CC45" s="1205"/>
      <c r="CD45" s="1205"/>
      <c r="CE45" s="1205"/>
      <c r="CF45" s="1205"/>
      <c r="CG45" s="1205"/>
      <c r="CH45" s="1205"/>
      <c r="CI45" s="1205"/>
      <c r="CJ45" s="1205"/>
      <c r="CK45" s="1205"/>
      <c r="CL45" s="1205"/>
      <c r="CM45" s="1205"/>
      <c r="CN45" s="1205"/>
      <c r="CO45" s="1205"/>
      <c r="CP45" s="1205"/>
      <c r="CQ45" s="1205"/>
      <c r="CR45" s="1205"/>
      <c r="CS45" s="1205"/>
      <c r="CT45" s="1205"/>
    </row>
    <row r="46" spans="1:98" ht="15" customHeight="1">
      <c r="A46" s="600"/>
      <c r="B46" s="691"/>
      <c r="C46" s="138" t="s">
        <v>64</v>
      </c>
      <c r="D46" s="608"/>
      <c r="E46" s="471">
        <v>11842</v>
      </c>
      <c r="F46" s="471">
        <v>11890</v>
      </c>
      <c r="G46" s="471">
        <v>11703</v>
      </c>
      <c r="H46" s="471">
        <v>11780</v>
      </c>
      <c r="I46" s="471">
        <v>12010</v>
      </c>
      <c r="J46" s="471">
        <v>11930</v>
      </c>
      <c r="K46" s="1211">
        <v>85.966094738594705</v>
      </c>
      <c r="L46" s="474"/>
      <c r="M46" s="784"/>
      <c r="N46" s="600"/>
      <c r="AK46" s="630"/>
      <c r="AL46" s="630"/>
      <c r="AM46" s="630"/>
      <c r="AN46" s="630"/>
      <c r="AO46" s="630"/>
      <c r="AP46" s="630"/>
      <c r="AQ46" s="630"/>
      <c r="AR46" s="630"/>
      <c r="AS46" s="630"/>
      <c r="AT46" s="630"/>
      <c r="AU46" s="630"/>
      <c r="AV46" s="630"/>
      <c r="AW46" s="630"/>
      <c r="AX46" s="630"/>
      <c r="AY46" s="630"/>
      <c r="AZ46" s="630"/>
      <c r="BA46" s="630"/>
      <c r="BB46" s="630"/>
      <c r="BC46" s="630"/>
      <c r="BD46" s="630"/>
      <c r="BE46" s="630"/>
      <c r="BF46" s="630"/>
      <c r="BG46" s="630"/>
      <c r="BH46" s="630"/>
      <c r="BI46" s="630"/>
      <c r="BJ46" s="630"/>
      <c r="BK46" s="630"/>
      <c r="BL46" s="630"/>
      <c r="BM46" s="630"/>
      <c r="BN46" s="630"/>
      <c r="BO46" s="630"/>
      <c r="BP46" s="630"/>
      <c r="BQ46" s="630"/>
      <c r="BR46" s="630"/>
      <c r="BS46" s="630"/>
      <c r="BT46" s="630"/>
      <c r="BU46" s="630"/>
      <c r="BV46" s="630"/>
      <c r="BW46" s="630"/>
      <c r="BX46" s="630"/>
      <c r="BY46" s="630"/>
      <c r="BZ46" s="630"/>
      <c r="CA46" s="630"/>
      <c r="CB46" s="630"/>
      <c r="CC46" s="630"/>
      <c r="CD46" s="630"/>
      <c r="CE46" s="630"/>
      <c r="CF46" s="630"/>
      <c r="CG46" s="630"/>
      <c r="CH46" s="630"/>
      <c r="CI46" s="630"/>
      <c r="CJ46" s="630"/>
      <c r="CK46" s="630"/>
      <c r="CL46" s="630"/>
      <c r="CM46" s="630"/>
      <c r="CN46" s="630"/>
      <c r="CO46" s="630"/>
      <c r="CP46" s="630"/>
      <c r="CQ46" s="630"/>
      <c r="CR46" s="630"/>
      <c r="CS46" s="630"/>
      <c r="CT46" s="630"/>
    </row>
    <row r="47" spans="1:98" ht="11.65" customHeight="1">
      <c r="A47" s="600"/>
      <c r="B47" s="691"/>
      <c r="C47" s="138" t="s">
        <v>57</v>
      </c>
      <c r="D47" s="608"/>
      <c r="E47" s="471">
        <v>5412</v>
      </c>
      <c r="F47" s="471">
        <v>5327</v>
      </c>
      <c r="G47" s="471">
        <v>5124</v>
      </c>
      <c r="H47" s="471">
        <v>5129</v>
      </c>
      <c r="I47" s="471">
        <v>5151</v>
      </c>
      <c r="J47" s="471">
        <v>5150</v>
      </c>
      <c r="K47" s="1211">
        <v>83.608666155615197</v>
      </c>
      <c r="L47" s="474"/>
      <c r="M47" s="784"/>
      <c r="N47" s="600"/>
      <c r="AK47" s="630"/>
      <c r="AL47" s="630"/>
      <c r="AM47" s="630"/>
      <c r="AN47" s="630"/>
      <c r="AO47" s="630"/>
      <c r="AP47" s="630"/>
      <c r="AQ47" s="630"/>
      <c r="AR47" s="630"/>
      <c r="AS47" s="630"/>
      <c r="AT47" s="630"/>
      <c r="AU47" s="630"/>
      <c r="AV47" s="630"/>
      <c r="AW47" s="630"/>
      <c r="AX47" s="630"/>
      <c r="AY47" s="630"/>
      <c r="AZ47" s="630"/>
      <c r="BA47" s="630"/>
      <c r="BB47" s="630"/>
      <c r="BC47" s="630"/>
      <c r="BD47" s="630"/>
      <c r="BE47" s="630"/>
      <c r="BF47" s="630"/>
      <c r="BG47" s="630"/>
      <c r="BH47" s="630"/>
      <c r="BI47" s="630"/>
      <c r="BJ47" s="630"/>
      <c r="BK47" s="630"/>
      <c r="BL47" s="630"/>
      <c r="BM47" s="630"/>
      <c r="BN47" s="630"/>
      <c r="BO47" s="630"/>
      <c r="BP47" s="630"/>
      <c r="BQ47" s="630"/>
      <c r="BR47" s="630"/>
      <c r="BS47" s="630"/>
      <c r="BT47" s="630"/>
      <c r="BU47" s="630"/>
      <c r="BV47" s="630"/>
      <c r="BW47" s="630"/>
      <c r="BX47" s="630"/>
      <c r="BY47" s="630"/>
      <c r="BZ47" s="630"/>
      <c r="CA47" s="630"/>
      <c r="CB47" s="630"/>
      <c r="CC47" s="630"/>
      <c r="CD47" s="630"/>
      <c r="CE47" s="630"/>
      <c r="CF47" s="630"/>
      <c r="CG47" s="630"/>
      <c r="CH47" s="630"/>
      <c r="CI47" s="630"/>
      <c r="CJ47" s="630"/>
      <c r="CK47" s="630"/>
      <c r="CL47" s="630"/>
      <c r="CM47" s="630"/>
      <c r="CN47" s="630"/>
      <c r="CO47" s="630"/>
      <c r="CP47" s="630"/>
      <c r="CQ47" s="630"/>
      <c r="CR47" s="630"/>
      <c r="CS47" s="630"/>
      <c r="CT47" s="630"/>
    </row>
    <row r="48" spans="1:98" ht="11.65" customHeight="1">
      <c r="A48" s="600"/>
      <c r="B48" s="691"/>
      <c r="C48" s="138" t="s">
        <v>66</v>
      </c>
      <c r="D48" s="608"/>
      <c r="E48" s="471">
        <v>11444</v>
      </c>
      <c r="F48" s="471">
        <v>11366</v>
      </c>
      <c r="G48" s="471">
        <v>10866</v>
      </c>
      <c r="H48" s="471">
        <v>10906</v>
      </c>
      <c r="I48" s="471">
        <v>10658</v>
      </c>
      <c r="J48" s="471">
        <v>10584</v>
      </c>
      <c r="K48" s="1211">
        <v>83.207932755697897</v>
      </c>
      <c r="L48" s="474"/>
      <c r="M48" s="784"/>
      <c r="N48" s="600"/>
      <c r="AK48" s="630"/>
      <c r="AL48" s="630"/>
      <c r="AM48" s="630"/>
      <c r="AN48" s="630"/>
      <c r="AO48" s="630"/>
      <c r="AP48" s="630"/>
      <c r="AQ48" s="630"/>
      <c r="AR48" s="630"/>
      <c r="AS48" s="630"/>
      <c r="AT48" s="630"/>
      <c r="AU48" s="630"/>
      <c r="AV48" s="630"/>
      <c r="AW48" s="630"/>
      <c r="AX48" s="630"/>
      <c r="AY48" s="630"/>
      <c r="AZ48" s="630"/>
      <c r="BA48" s="630"/>
      <c r="BB48" s="630"/>
      <c r="BC48" s="630"/>
      <c r="BD48" s="630"/>
      <c r="BE48" s="630"/>
      <c r="BF48" s="630"/>
      <c r="BG48" s="630"/>
      <c r="BH48" s="630"/>
      <c r="BI48" s="630"/>
      <c r="BJ48" s="630"/>
      <c r="BK48" s="630"/>
      <c r="BL48" s="630"/>
      <c r="BM48" s="630"/>
      <c r="BN48" s="630"/>
      <c r="BO48" s="630"/>
      <c r="BP48" s="630"/>
      <c r="BQ48" s="630"/>
      <c r="BR48" s="630"/>
      <c r="BS48" s="630"/>
      <c r="BT48" s="630"/>
      <c r="BU48" s="630"/>
      <c r="BV48" s="630"/>
      <c r="BW48" s="630"/>
      <c r="BX48" s="630"/>
      <c r="BY48" s="630"/>
      <c r="BZ48" s="630"/>
      <c r="CA48" s="630"/>
      <c r="CB48" s="630"/>
      <c r="CC48" s="630"/>
      <c r="CD48" s="630"/>
      <c r="CE48" s="630"/>
      <c r="CF48" s="630"/>
      <c r="CG48" s="630"/>
      <c r="CH48" s="630"/>
      <c r="CI48" s="630"/>
      <c r="CJ48" s="630"/>
      <c r="CK48" s="630"/>
      <c r="CL48" s="630"/>
      <c r="CM48" s="630"/>
      <c r="CN48" s="630"/>
      <c r="CO48" s="630"/>
      <c r="CP48" s="630"/>
      <c r="CQ48" s="630"/>
      <c r="CR48" s="630"/>
      <c r="CS48" s="630"/>
      <c r="CT48" s="630"/>
    </row>
    <row r="49" spans="1:98" ht="11.65" customHeight="1">
      <c r="A49" s="600"/>
      <c r="B49" s="691"/>
      <c r="C49" s="138" t="s">
        <v>68</v>
      </c>
      <c r="D49" s="608"/>
      <c r="E49" s="471">
        <v>1990</v>
      </c>
      <c r="F49" s="471">
        <v>1991</v>
      </c>
      <c r="G49" s="471">
        <v>1948</v>
      </c>
      <c r="H49" s="471">
        <v>1901</v>
      </c>
      <c r="I49" s="471">
        <v>1898</v>
      </c>
      <c r="J49" s="471">
        <v>1894</v>
      </c>
      <c r="K49" s="1211">
        <v>89.986103212216904</v>
      </c>
      <c r="L49" s="1110"/>
      <c r="M49" s="600"/>
      <c r="N49" s="600"/>
      <c r="AK49" s="630"/>
      <c r="AL49" s="630"/>
      <c r="AM49" s="630"/>
      <c r="AN49" s="630"/>
      <c r="AO49" s="630"/>
      <c r="AP49" s="630"/>
      <c r="AQ49" s="630"/>
      <c r="AR49" s="630"/>
      <c r="AS49" s="630"/>
      <c r="AT49" s="630"/>
      <c r="AU49" s="630"/>
      <c r="AV49" s="630"/>
      <c r="AW49" s="630"/>
      <c r="AX49" s="630"/>
      <c r="AY49" s="630"/>
      <c r="AZ49" s="630"/>
      <c r="BA49" s="630"/>
      <c r="BB49" s="630"/>
      <c r="BC49" s="630"/>
      <c r="BD49" s="630"/>
      <c r="BE49" s="630"/>
      <c r="BF49" s="630"/>
      <c r="BG49" s="630"/>
      <c r="BH49" s="630"/>
      <c r="BI49" s="630"/>
      <c r="BJ49" s="630"/>
      <c r="BK49" s="630"/>
      <c r="BL49" s="630"/>
      <c r="BM49" s="630"/>
      <c r="BN49" s="630"/>
      <c r="BO49" s="630"/>
      <c r="BP49" s="630"/>
      <c r="BQ49" s="630"/>
      <c r="BR49" s="630"/>
      <c r="BS49" s="630"/>
      <c r="BT49" s="630"/>
      <c r="BU49" s="630"/>
      <c r="BV49" s="630"/>
      <c r="BW49" s="630"/>
      <c r="BX49" s="630"/>
      <c r="BY49" s="630"/>
      <c r="BZ49" s="630"/>
      <c r="CA49" s="630"/>
      <c r="CB49" s="630"/>
      <c r="CC49" s="630"/>
      <c r="CD49" s="630"/>
      <c r="CE49" s="630"/>
      <c r="CF49" s="630"/>
      <c r="CG49" s="630"/>
      <c r="CH49" s="630"/>
      <c r="CI49" s="630"/>
      <c r="CJ49" s="630"/>
      <c r="CK49" s="630"/>
      <c r="CL49" s="630"/>
      <c r="CM49" s="630"/>
      <c r="CN49" s="630"/>
      <c r="CO49" s="630"/>
      <c r="CP49" s="630"/>
      <c r="CQ49" s="630"/>
      <c r="CR49" s="630"/>
      <c r="CS49" s="630"/>
      <c r="CT49" s="630"/>
    </row>
    <row r="50" spans="1:98" ht="11.65" customHeight="1">
      <c r="A50" s="600"/>
      <c r="B50" s="691"/>
      <c r="C50" s="138" t="s">
        <v>77</v>
      </c>
      <c r="D50" s="608"/>
      <c r="E50" s="471">
        <v>3766</v>
      </c>
      <c r="F50" s="471">
        <v>3820</v>
      </c>
      <c r="G50" s="471">
        <v>3881</v>
      </c>
      <c r="H50" s="471">
        <v>3867</v>
      </c>
      <c r="I50" s="471">
        <v>3833</v>
      </c>
      <c r="J50" s="471">
        <v>3813</v>
      </c>
      <c r="K50" s="1211">
        <v>79.419207048458105</v>
      </c>
      <c r="L50" s="1110"/>
      <c r="M50" s="600"/>
      <c r="N50" s="600"/>
      <c r="AK50" s="630"/>
      <c r="AL50" s="630"/>
      <c r="AM50" s="630"/>
      <c r="AN50" s="630"/>
      <c r="AO50" s="630"/>
      <c r="AP50" s="630"/>
      <c r="AQ50" s="630"/>
      <c r="AR50" s="630"/>
      <c r="AS50" s="630"/>
      <c r="AT50" s="630"/>
      <c r="AU50" s="630"/>
      <c r="AV50" s="630"/>
      <c r="AW50" s="630"/>
      <c r="AX50" s="630"/>
      <c r="AY50" s="630"/>
      <c r="AZ50" s="630"/>
      <c r="BA50" s="630"/>
      <c r="BB50" s="630"/>
      <c r="BC50" s="630"/>
      <c r="BD50" s="630"/>
      <c r="BE50" s="630"/>
      <c r="BF50" s="630"/>
      <c r="BG50" s="630"/>
      <c r="BH50" s="630"/>
      <c r="BI50" s="630"/>
      <c r="BJ50" s="630"/>
      <c r="BK50" s="630"/>
      <c r="BL50" s="630"/>
      <c r="BM50" s="630"/>
      <c r="BN50" s="630"/>
      <c r="BO50" s="630"/>
      <c r="BP50" s="630"/>
      <c r="BQ50" s="630"/>
      <c r="BR50" s="630"/>
      <c r="BS50" s="630"/>
      <c r="BT50" s="630"/>
      <c r="BU50" s="630"/>
      <c r="BV50" s="630"/>
      <c r="BW50" s="630"/>
      <c r="BX50" s="630"/>
      <c r="BY50" s="630"/>
      <c r="BZ50" s="630"/>
      <c r="CA50" s="630"/>
      <c r="CB50" s="630"/>
      <c r="CC50" s="630"/>
      <c r="CD50" s="630"/>
      <c r="CE50" s="630"/>
      <c r="CF50" s="630"/>
      <c r="CG50" s="630"/>
      <c r="CH50" s="630"/>
      <c r="CI50" s="630"/>
      <c r="CJ50" s="630"/>
      <c r="CK50" s="630"/>
      <c r="CL50" s="630"/>
      <c r="CM50" s="630"/>
      <c r="CN50" s="630"/>
      <c r="CO50" s="630"/>
      <c r="CP50" s="630"/>
      <c r="CQ50" s="630"/>
      <c r="CR50" s="630"/>
      <c r="CS50" s="630"/>
      <c r="CT50" s="630"/>
    </row>
    <row r="51" spans="1:98" ht="11.65" customHeight="1">
      <c r="A51" s="600"/>
      <c r="B51" s="691"/>
      <c r="C51" s="138" t="s">
        <v>63</v>
      </c>
      <c r="D51" s="608"/>
      <c r="E51" s="471">
        <v>8330</v>
      </c>
      <c r="F51" s="471">
        <v>8456</v>
      </c>
      <c r="G51" s="471">
        <v>7975</v>
      </c>
      <c r="H51" s="471">
        <v>8058</v>
      </c>
      <c r="I51" s="471">
        <v>8232</v>
      </c>
      <c r="J51" s="471">
        <v>8183</v>
      </c>
      <c r="K51" s="1211">
        <v>89.890974452554801</v>
      </c>
      <c r="L51" s="1110"/>
      <c r="M51" s="600"/>
      <c r="N51" s="600"/>
      <c r="AK51" s="630"/>
      <c r="AL51" s="630"/>
      <c r="AM51" s="630"/>
      <c r="AN51" s="630"/>
      <c r="AO51" s="630"/>
      <c r="AP51" s="630"/>
      <c r="AQ51" s="630"/>
      <c r="AR51" s="630"/>
      <c r="AS51" s="630"/>
      <c r="AT51" s="630"/>
      <c r="AU51" s="630"/>
      <c r="AV51" s="630"/>
      <c r="AW51" s="630"/>
      <c r="AX51" s="630"/>
      <c r="AY51" s="630"/>
      <c r="AZ51" s="630"/>
      <c r="BA51" s="630"/>
      <c r="BB51" s="630"/>
      <c r="BC51" s="630"/>
      <c r="BD51" s="630"/>
      <c r="BE51" s="630"/>
      <c r="BF51" s="630"/>
      <c r="BG51" s="630"/>
      <c r="BH51" s="630"/>
      <c r="BI51" s="630"/>
      <c r="BJ51" s="630"/>
      <c r="BK51" s="630"/>
      <c r="BL51" s="630"/>
      <c r="BM51" s="630"/>
      <c r="BN51" s="630"/>
      <c r="BO51" s="630"/>
      <c r="BP51" s="630"/>
      <c r="BQ51" s="630"/>
      <c r="BR51" s="630"/>
      <c r="BS51" s="630"/>
      <c r="BT51" s="630"/>
      <c r="BU51" s="630"/>
      <c r="BV51" s="630"/>
      <c r="BW51" s="630"/>
      <c r="BX51" s="630"/>
      <c r="BY51" s="630"/>
      <c r="BZ51" s="630"/>
      <c r="CA51" s="630"/>
      <c r="CB51" s="630"/>
      <c r="CC51" s="630"/>
      <c r="CD51" s="630"/>
      <c r="CE51" s="630"/>
      <c r="CF51" s="630"/>
      <c r="CG51" s="630"/>
      <c r="CH51" s="630"/>
      <c r="CI51" s="630"/>
      <c r="CJ51" s="630"/>
      <c r="CK51" s="630"/>
      <c r="CL51" s="630"/>
      <c r="CM51" s="630"/>
      <c r="CN51" s="630"/>
      <c r="CO51" s="630"/>
      <c r="CP51" s="630"/>
      <c r="CQ51" s="630"/>
      <c r="CR51" s="630"/>
      <c r="CS51" s="630"/>
      <c r="CT51" s="630"/>
    </row>
    <row r="52" spans="1:98" ht="11.65" customHeight="1">
      <c r="A52" s="600"/>
      <c r="B52" s="691"/>
      <c r="C52" s="138" t="s">
        <v>58</v>
      </c>
      <c r="D52" s="608"/>
      <c r="E52" s="471">
        <v>3708</v>
      </c>
      <c r="F52" s="471">
        <v>3858</v>
      </c>
      <c r="G52" s="471">
        <v>3835</v>
      </c>
      <c r="H52" s="471">
        <v>3902</v>
      </c>
      <c r="I52" s="471">
        <v>3928</v>
      </c>
      <c r="J52" s="471">
        <v>3691</v>
      </c>
      <c r="K52" s="1211">
        <v>83.253666042279903</v>
      </c>
      <c r="L52" s="1110"/>
      <c r="M52" s="600"/>
      <c r="N52" s="600"/>
    </row>
    <row r="53" spans="1:98" ht="11.65" customHeight="1">
      <c r="A53" s="600"/>
      <c r="B53" s="691"/>
      <c r="C53" s="138" t="s">
        <v>76</v>
      </c>
      <c r="D53" s="608"/>
      <c r="E53" s="471">
        <v>9301</v>
      </c>
      <c r="F53" s="471">
        <v>9568</v>
      </c>
      <c r="G53" s="471">
        <v>9407</v>
      </c>
      <c r="H53" s="471">
        <v>9464</v>
      </c>
      <c r="I53" s="471">
        <v>9285</v>
      </c>
      <c r="J53" s="471">
        <v>9198</v>
      </c>
      <c r="K53" s="1211">
        <v>85.920310902451703</v>
      </c>
      <c r="L53" s="1110"/>
      <c r="M53" s="600"/>
      <c r="N53" s="600"/>
    </row>
    <row r="54" spans="1:98" ht="11.65" customHeight="1">
      <c r="A54" s="600"/>
      <c r="B54" s="691"/>
      <c r="C54" s="138" t="s">
        <v>78</v>
      </c>
      <c r="D54" s="608"/>
      <c r="E54" s="471">
        <v>3584</v>
      </c>
      <c r="F54" s="471">
        <v>3595</v>
      </c>
      <c r="G54" s="471">
        <v>3618</v>
      </c>
      <c r="H54" s="471">
        <v>3625</v>
      </c>
      <c r="I54" s="471">
        <v>3658</v>
      </c>
      <c r="J54" s="471">
        <v>3595</v>
      </c>
      <c r="K54" s="1211">
        <v>78.526673907140903</v>
      </c>
      <c r="L54" s="1110"/>
      <c r="M54" s="600"/>
      <c r="N54" s="600"/>
    </row>
    <row r="55" spans="1:98" ht="11.65" customHeight="1">
      <c r="A55" s="600"/>
      <c r="B55" s="691"/>
      <c r="C55" s="138" t="s">
        <v>62</v>
      </c>
      <c r="D55" s="608"/>
      <c r="E55" s="471">
        <v>5936</v>
      </c>
      <c r="F55" s="471">
        <v>6122</v>
      </c>
      <c r="G55" s="471">
        <v>6132</v>
      </c>
      <c r="H55" s="471">
        <v>5965</v>
      </c>
      <c r="I55" s="471">
        <v>5995</v>
      </c>
      <c r="J55" s="471">
        <v>5927</v>
      </c>
      <c r="K55" s="1211">
        <v>87.316471660589997</v>
      </c>
      <c r="L55" s="1110"/>
      <c r="M55" s="600"/>
      <c r="N55" s="600"/>
    </row>
    <row r="56" spans="1:98" ht="11.65" customHeight="1">
      <c r="A56" s="600"/>
      <c r="B56" s="691"/>
      <c r="C56" s="138" t="s">
        <v>61</v>
      </c>
      <c r="D56" s="608"/>
      <c r="E56" s="471">
        <v>56649</v>
      </c>
      <c r="F56" s="471">
        <v>56041</v>
      </c>
      <c r="G56" s="471">
        <v>54541</v>
      </c>
      <c r="H56" s="471">
        <v>53702</v>
      </c>
      <c r="I56" s="471">
        <v>54355</v>
      </c>
      <c r="J56" s="471">
        <v>54606</v>
      </c>
      <c r="K56" s="1211">
        <v>84.029938866682301</v>
      </c>
      <c r="L56" s="1110"/>
      <c r="M56" s="600"/>
      <c r="N56" s="600"/>
    </row>
    <row r="57" spans="1:98" ht="11.65" customHeight="1">
      <c r="A57" s="600"/>
      <c r="B57" s="691"/>
      <c r="C57" s="138" t="s">
        <v>59</v>
      </c>
      <c r="D57" s="608"/>
      <c r="E57" s="471">
        <v>4154</v>
      </c>
      <c r="F57" s="471">
        <v>4147</v>
      </c>
      <c r="G57" s="471">
        <v>4075</v>
      </c>
      <c r="H57" s="471">
        <v>3965</v>
      </c>
      <c r="I57" s="471">
        <v>3942</v>
      </c>
      <c r="J57" s="471">
        <v>3803</v>
      </c>
      <c r="K57" s="1211">
        <v>80.287299214593403</v>
      </c>
      <c r="L57" s="1110"/>
      <c r="M57" s="600"/>
      <c r="N57" s="600"/>
    </row>
    <row r="58" spans="1:98" ht="11.65" customHeight="1">
      <c r="A58" s="600"/>
      <c r="B58" s="691"/>
      <c r="C58" s="138" t="s">
        <v>65</v>
      </c>
      <c r="D58" s="608"/>
      <c r="E58" s="471">
        <v>78413</v>
      </c>
      <c r="F58" s="471">
        <v>78282</v>
      </c>
      <c r="G58" s="471">
        <v>77672</v>
      </c>
      <c r="H58" s="471">
        <v>77795</v>
      </c>
      <c r="I58" s="471">
        <v>76617</v>
      </c>
      <c r="J58" s="471">
        <v>76414</v>
      </c>
      <c r="K58" s="1211">
        <v>83.701919293001495</v>
      </c>
      <c r="L58" s="1110"/>
      <c r="M58" s="600"/>
      <c r="N58" s="600"/>
    </row>
    <row r="59" spans="1:98" ht="11.65" customHeight="1">
      <c r="A59" s="600"/>
      <c r="B59" s="691"/>
      <c r="C59" s="138" t="s">
        <v>83</v>
      </c>
      <c r="D59" s="608"/>
      <c r="E59" s="471">
        <v>6779</v>
      </c>
      <c r="F59" s="471">
        <v>6767</v>
      </c>
      <c r="G59" s="471">
        <v>6832</v>
      </c>
      <c r="H59" s="471">
        <v>6976</v>
      </c>
      <c r="I59" s="471">
        <v>6944</v>
      </c>
      <c r="J59" s="471">
        <v>6808</v>
      </c>
      <c r="K59" s="1211">
        <v>83.120993071593503</v>
      </c>
      <c r="L59" s="1110"/>
      <c r="M59" s="600"/>
      <c r="N59" s="600"/>
    </row>
    <row r="60" spans="1:98" ht="11.65" customHeight="1">
      <c r="A60" s="600"/>
      <c r="B60" s="691"/>
      <c r="C60" s="138" t="s">
        <v>60</v>
      </c>
      <c r="D60" s="608"/>
      <c r="E60" s="471">
        <v>21778</v>
      </c>
      <c r="F60" s="471">
        <v>21983</v>
      </c>
      <c r="G60" s="471">
        <v>22335</v>
      </c>
      <c r="H60" s="471">
        <v>21874</v>
      </c>
      <c r="I60" s="471">
        <v>22264</v>
      </c>
      <c r="J60" s="471">
        <v>22400</v>
      </c>
      <c r="K60" s="1211">
        <v>85.973097341224303</v>
      </c>
      <c r="L60" s="1110"/>
      <c r="M60" s="600"/>
      <c r="N60" s="600"/>
    </row>
    <row r="61" spans="1:98" ht="11.65" customHeight="1">
      <c r="A61" s="600"/>
      <c r="B61" s="691"/>
      <c r="C61" s="138" t="s">
        <v>67</v>
      </c>
      <c r="D61" s="608"/>
      <c r="E61" s="471">
        <v>2790</v>
      </c>
      <c r="F61" s="471">
        <v>2872</v>
      </c>
      <c r="G61" s="471">
        <v>2921</v>
      </c>
      <c r="H61" s="471">
        <v>2903</v>
      </c>
      <c r="I61" s="471">
        <v>2859</v>
      </c>
      <c r="J61" s="471">
        <v>2846</v>
      </c>
      <c r="K61" s="1211">
        <v>86.149599860821198</v>
      </c>
      <c r="L61" s="1110"/>
      <c r="M61" s="600"/>
      <c r="N61" s="600"/>
    </row>
    <row r="62" spans="1:98" ht="11.65" customHeight="1">
      <c r="A62" s="600"/>
      <c r="B62" s="691"/>
      <c r="C62" s="138" t="s">
        <v>69</v>
      </c>
      <c r="D62" s="608"/>
      <c r="E62" s="471">
        <v>5727</v>
      </c>
      <c r="F62" s="471">
        <v>5699</v>
      </c>
      <c r="G62" s="471">
        <v>5772</v>
      </c>
      <c r="H62" s="471">
        <v>5701</v>
      </c>
      <c r="I62" s="471">
        <v>5701</v>
      </c>
      <c r="J62" s="471">
        <v>5612</v>
      </c>
      <c r="K62" s="1211">
        <v>86.853560042507993</v>
      </c>
      <c r="L62" s="1110"/>
      <c r="M62" s="600"/>
      <c r="N62" s="600"/>
    </row>
    <row r="63" spans="1:98" ht="11.65" customHeight="1">
      <c r="A63" s="600"/>
      <c r="B63" s="691"/>
      <c r="C63" s="138" t="s">
        <v>79</v>
      </c>
      <c r="D63" s="608"/>
      <c r="E63" s="471">
        <v>9293</v>
      </c>
      <c r="F63" s="471">
        <v>9405</v>
      </c>
      <c r="G63" s="471">
        <v>9089</v>
      </c>
      <c r="H63" s="471">
        <v>9119</v>
      </c>
      <c r="I63" s="471">
        <v>8653</v>
      </c>
      <c r="J63" s="471">
        <v>8539</v>
      </c>
      <c r="K63" s="1211">
        <v>81.419695631970299</v>
      </c>
      <c r="L63" s="1110"/>
      <c r="M63" s="600"/>
      <c r="N63" s="600"/>
    </row>
    <row r="64" spans="1:98" ht="11.25" customHeight="1">
      <c r="A64" s="600"/>
      <c r="B64" s="691"/>
      <c r="C64" s="138" t="s">
        <v>145</v>
      </c>
      <c r="D64" s="608"/>
      <c r="E64" s="471">
        <v>18310</v>
      </c>
      <c r="F64" s="471">
        <v>18590</v>
      </c>
      <c r="G64" s="471">
        <v>19081</v>
      </c>
      <c r="H64" s="471">
        <v>19384</v>
      </c>
      <c r="I64" s="471">
        <v>19529</v>
      </c>
      <c r="J64" s="471">
        <v>19305</v>
      </c>
      <c r="K64" s="1211">
        <v>65.039983665969103</v>
      </c>
      <c r="L64" s="1110"/>
      <c r="M64" s="600"/>
      <c r="N64" s="600"/>
    </row>
    <row r="65" spans="1:14" ht="11.65" customHeight="1">
      <c r="A65" s="600"/>
      <c r="B65" s="691"/>
      <c r="C65" s="138" t="s">
        <v>146</v>
      </c>
      <c r="D65" s="608"/>
      <c r="E65" s="471">
        <v>5363</v>
      </c>
      <c r="F65" s="471">
        <v>5442</v>
      </c>
      <c r="G65" s="471">
        <v>5550</v>
      </c>
      <c r="H65" s="471">
        <v>5665</v>
      </c>
      <c r="I65" s="471">
        <v>5624</v>
      </c>
      <c r="J65" s="471">
        <v>5643</v>
      </c>
      <c r="K65" s="1211">
        <v>79.2689097942676</v>
      </c>
      <c r="L65" s="1110"/>
      <c r="M65" s="600"/>
      <c r="N65" s="600"/>
    </row>
    <row r="66" spans="1:14" s="1114" customFormat="1" ht="8.25" customHeight="1">
      <c r="A66" s="1111"/>
      <c r="B66" s="1112"/>
      <c r="C66" s="1617" t="s">
        <v>591</v>
      </c>
      <c r="D66" s="1617"/>
      <c r="E66" s="1617"/>
      <c r="F66" s="1617"/>
      <c r="G66" s="1617"/>
      <c r="H66" s="1617"/>
      <c r="I66" s="1617"/>
      <c r="J66" s="1617"/>
      <c r="K66" s="1617"/>
      <c r="L66" s="1617"/>
      <c r="M66" s="1113"/>
      <c r="N66" s="1111"/>
    </row>
    <row r="67" spans="1:14" ht="10.5" customHeight="1">
      <c r="A67" s="600"/>
      <c r="B67" s="1112"/>
      <c r="C67" s="697" t="s">
        <v>568</v>
      </c>
      <c r="D67" s="608"/>
      <c r="E67" s="1115"/>
      <c r="F67" s="1115"/>
      <c r="G67" s="1115"/>
      <c r="H67" s="1115"/>
      <c r="I67" s="649" t="s">
        <v>149</v>
      </c>
      <c r="J67" s="946"/>
      <c r="K67" s="946"/>
      <c r="L67" s="946"/>
      <c r="M67" s="784"/>
      <c r="N67" s="600"/>
    </row>
    <row r="68" spans="1:14" ht="9.75" customHeight="1">
      <c r="A68" s="600"/>
      <c r="B68" s="1116"/>
      <c r="C68" s="1117" t="s">
        <v>292</v>
      </c>
      <c r="D68" s="608"/>
      <c r="E68" s="1115"/>
      <c r="F68" s="1115"/>
      <c r="G68" s="1115"/>
      <c r="H68" s="1115"/>
      <c r="I68" s="1118"/>
      <c r="J68" s="946"/>
      <c r="K68" s="946"/>
      <c r="L68" s="946"/>
      <c r="M68" s="784"/>
      <c r="N68" s="600"/>
    </row>
    <row r="69" spans="1:14" ht="13.5" customHeight="1">
      <c r="A69" s="600"/>
      <c r="B69" s="1119">
        <v>18</v>
      </c>
      <c r="C69" s="1602" t="s">
        <v>502</v>
      </c>
      <c r="D69" s="1602"/>
      <c r="E69" s="1602"/>
      <c r="F69" s="1602"/>
      <c r="G69" s="610"/>
      <c r="H69" s="610"/>
      <c r="I69" s="610"/>
      <c r="J69" s="610"/>
      <c r="K69" s="610"/>
      <c r="L69" s="610"/>
      <c r="M69" s="610"/>
      <c r="N69" s="610"/>
    </row>
    <row r="70" spans="1:14" ht="13.5" customHeight="1">
      <c r="A70" s="630"/>
      <c r="B70" s="630"/>
      <c r="C70" s="630"/>
      <c r="D70" s="630"/>
      <c r="E70" s="630"/>
      <c r="F70" s="630"/>
      <c r="G70" s="630"/>
      <c r="H70" s="630"/>
      <c r="I70" s="630"/>
      <c r="J70" s="630"/>
      <c r="K70" s="630"/>
      <c r="L70" s="1120"/>
      <c r="M70" s="630"/>
      <c r="N70" s="630"/>
    </row>
    <row r="71" spans="1:14">
      <c r="A71" s="630"/>
      <c r="B71" s="630"/>
      <c r="C71" s="630"/>
      <c r="D71" s="630"/>
      <c r="E71" s="1121"/>
      <c r="F71" s="1121"/>
      <c r="G71" s="1121"/>
      <c r="H71" s="1121"/>
      <c r="I71" s="1121"/>
      <c r="J71" s="1121"/>
      <c r="K71" s="1121"/>
      <c r="L71" s="1121"/>
      <c r="M71" s="1121"/>
      <c r="N71" s="1121"/>
    </row>
    <row r="72" spans="1:14">
      <c r="A72" s="630"/>
      <c r="B72" s="630"/>
      <c r="C72" s="630"/>
      <c r="D72" s="630"/>
      <c r="E72" s="630"/>
      <c r="F72" s="630" t="s">
        <v>34</v>
      </c>
      <c r="G72" s="630"/>
      <c r="H72" s="630"/>
      <c r="I72" s="630"/>
      <c r="J72" s="630"/>
      <c r="K72" s="630"/>
      <c r="L72" s="1120"/>
      <c r="M72" s="630"/>
      <c r="N72" s="630"/>
    </row>
    <row r="73" spans="1:14">
      <c r="A73" s="630"/>
      <c r="B73" s="630"/>
      <c r="C73" s="630"/>
      <c r="D73" s="630"/>
      <c r="E73" s="630"/>
      <c r="F73" s="630"/>
      <c r="G73" s="630"/>
      <c r="H73" s="630"/>
      <c r="I73" s="630"/>
      <c r="J73" s="630"/>
      <c r="K73" s="630"/>
      <c r="L73" s="1120"/>
      <c r="M73" s="630"/>
      <c r="N73" s="630"/>
    </row>
    <row r="74" spans="1:14">
      <c r="A74" s="630"/>
      <c r="B74" s="630"/>
      <c r="C74" s="630"/>
      <c r="D74" s="630"/>
      <c r="E74" s="630"/>
      <c r="F74" s="630"/>
      <c r="G74" s="630"/>
      <c r="H74" s="630"/>
      <c r="I74" s="630"/>
      <c r="J74" s="630"/>
      <c r="K74" s="630"/>
      <c r="L74" s="1120"/>
      <c r="M74" s="630"/>
      <c r="N74" s="630"/>
    </row>
    <row r="75" spans="1:14">
      <c r="L75" s="1122"/>
    </row>
    <row r="80" spans="1:14" ht="8.25" customHeight="1"/>
    <row r="82" spans="12:13" ht="9" customHeight="1">
      <c r="M82" s="616"/>
    </row>
    <row r="83" spans="12:13" ht="8.25" customHeight="1">
      <c r="L83" s="1096"/>
      <c r="M83" s="1096"/>
    </row>
    <row r="84" spans="12:13" ht="9.75" customHeight="1"/>
  </sheetData>
  <mergeCells count="12">
    <mergeCell ref="C69:F69"/>
    <mergeCell ref="L1:M1"/>
    <mergeCell ref="B2:D2"/>
    <mergeCell ref="C4:L4"/>
    <mergeCell ref="C5:D6"/>
    <mergeCell ref="E6:J6"/>
    <mergeCell ref="K6:K7"/>
    <mergeCell ref="C41:L41"/>
    <mergeCell ref="C42:D43"/>
    <mergeCell ref="E43:J43"/>
    <mergeCell ref="K43:K44"/>
    <mergeCell ref="C66:L66"/>
  </mergeCells>
  <printOptions horizontalCentered="1"/>
  <pageMargins left="0.19685039370078741" right="0.19685039370078741" top="0.19685039370078741" bottom="0.19685039370078741" header="0" footer="0"/>
  <pageSetup paperSize="9" orientation="portrait" r:id="rId1"/>
  <headerFooter alignWithMargins="0"/>
  <drawing r:id="rId2"/>
  <legacyDrawing r:id="rId3"/>
</worksheet>
</file>

<file path=xl/worksheets/sheet17.xml><?xml version="1.0" encoding="utf-8"?>
<worksheet xmlns="http://schemas.openxmlformats.org/spreadsheetml/2006/main" xmlns:r="http://schemas.openxmlformats.org/officeDocument/2006/relationships">
  <sheetPr>
    <tabColor theme="3"/>
  </sheetPr>
  <dimension ref="A1:O83"/>
  <sheetViews>
    <sheetView zoomScaleNormal="100" workbookViewId="0">
      <selection activeCell="J42" sqref="J42"/>
    </sheetView>
  </sheetViews>
  <sheetFormatPr defaultRowHeight="12.75"/>
  <cols>
    <col min="1" max="1" width="1" style="605" customWidth="1"/>
    <col min="2" max="2" width="2.5703125" style="605" customWidth="1"/>
    <col min="3" max="3" width="1.140625" style="605" customWidth="1"/>
    <col min="4" max="4" width="25.85546875" style="605" customWidth="1"/>
    <col min="5" max="10" width="7.5703125" style="616" customWidth="1"/>
    <col min="11" max="11" width="7.5703125" style="651" customWidth="1"/>
    <col min="12" max="12" width="7.5703125" style="616" customWidth="1"/>
    <col min="13" max="13" width="7.5703125" style="651" customWidth="1"/>
    <col min="14" max="14" width="2.5703125" style="605" customWidth="1"/>
    <col min="15" max="15" width="1" style="605" customWidth="1"/>
    <col min="16" max="16384" width="9.140625" style="605"/>
  </cols>
  <sheetData>
    <row r="1" spans="1:15" ht="13.5" customHeight="1">
      <c r="A1" s="600"/>
      <c r="B1" s="1494" t="s">
        <v>432</v>
      </c>
      <c r="C1" s="1494"/>
      <c r="D1" s="1494"/>
      <c r="E1" s="602"/>
      <c r="F1" s="602"/>
      <c r="G1" s="602"/>
      <c r="H1" s="602"/>
      <c r="I1" s="602"/>
      <c r="J1" s="603"/>
      <c r="K1" s="1128"/>
      <c r="L1" s="1128"/>
      <c r="M1" s="1128"/>
      <c r="N1" s="604"/>
      <c r="O1" s="600"/>
    </row>
    <row r="2" spans="1:15" ht="6" customHeight="1">
      <c r="A2" s="600"/>
      <c r="B2" s="1626"/>
      <c r="C2" s="1626"/>
      <c r="D2" s="1626"/>
      <c r="E2" s="606"/>
      <c r="F2" s="607"/>
      <c r="G2" s="607"/>
      <c r="H2" s="607"/>
      <c r="I2" s="607"/>
      <c r="J2" s="607"/>
      <c r="K2" s="608"/>
      <c r="L2" s="607"/>
      <c r="M2" s="608"/>
      <c r="N2" s="609"/>
      <c r="O2" s="600"/>
    </row>
    <row r="3" spans="1:15" ht="13.5" customHeight="1" thickBot="1">
      <c r="A3" s="600"/>
      <c r="B3" s="610"/>
      <c r="C3" s="610"/>
      <c r="D3" s="610"/>
      <c r="E3" s="607"/>
      <c r="F3" s="607"/>
      <c r="G3" s="607"/>
      <c r="H3" s="607"/>
      <c r="I3" s="607" t="s">
        <v>34</v>
      </c>
      <c r="J3" s="607"/>
      <c r="K3" s="916"/>
      <c r="L3" s="607"/>
      <c r="M3" s="916" t="s">
        <v>75</v>
      </c>
      <c r="N3" s="611"/>
      <c r="O3" s="600"/>
    </row>
    <row r="4" spans="1:15" s="614" customFormat="1" ht="13.5" customHeight="1" thickBot="1">
      <c r="A4" s="612"/>
      <c r="B4" s="613"/>
      <c r="C4" s="1627" t="s">
        <v>0</v>
      </c>
      <c r="D4" s="1628"/>
      <c r="E4" s="1628"/>
      <c r="F4" s="1628"/>
      <c r="G4" s="1628"/>
      <c r="H4" s="1628"/>
      <c r="I4" s="1628"/>
      <c r="J4" s="1628"/>
      <c r="K4" s="1628"/>
      <c r="L4" s="1628"/>
      <c r="M4" s="1629"/>
      <c r="N4" s="611"/>
      <c r="O4" s="600"/>
    </row>
    <row r="5" spans="1:15" ht="4.5" customHeight="1">
      <c r="A5" s="600"/>
      <c r="B5" s="610"/>
      <c r="C5" s="1493" t="s">
        <v>80</v>
      </c>
      <c r="D5" s="1493"/>
      <c r="F5" s="617"/>
      <c r="G5" s="617"/>
      <c r="H5" s="617"/>
      <c r="I5" s="617"/>
      <c r="J5" s="617"/>
      <c r="K5" s="617"/>
      <c r="L5" s="617"/>
      <c r="M5" s="617"/>
      <c r="N5" s="611"/>
      <c r="O5" s="600"/>
    </row>
    <row r="6" spans="1:15" ht="12" customHeight="1">
      <c r="A6" s="600"/>
      <c r="B6" s="610"/>
      <c r="C6" s="1493"/>
      <c r="D6" s="1493"/>
      <c r="E6" s="1212">
        <v>2012</v>
      </c>
      <c r="F6" s="1212"/>
      <c r="G6" s="1491">
        <v>2013</v>
      </c>
      <c r="H6" s="1492"/>
      <c r="I6" s="1492"/>
      <c r="J6" s="1492"/>
      <c r="K6" s="1492"/>
      <c r="L6" s="1492"/>
      <c r="M6" s="1492"/>
      <c r="N6" s="611"/>
      <c r="O6" s="600"/>
    </row>
    <row r="7" spans="1:15" s="614" customFormat="1" ht="12.75" customHeight="1">
      <c r="A7" s="612"/>
      <c r="B7" s="613"/>
      <c r="C7" s="619"/>
      <c r="D7" s="619"/>
      <c r="E7" s="917" t="s">
        <v>99</v>
      </c>
      <c r="F7" s="917" t="s">
        <v>98</v>
      </c>
      <c r="G7" s="1160" t="s">
        <v>97</v>
      </c>
      <c r="H7" s="917" t="s">
        <v>108</v>
      </c>
      <c r="I7" s="917" t="s">
        <v>107</v>
      </c>
      <c r="J7" s="917" t="s">
        <v>106</v>
      </c>
      <c r="K7" s="917" t="s">
        <v>105</v>
      </c>
      <c r="L7" s="917" t="s">
        <v>104</v>
      </c>
      <c r="M7" s="917" t="s">
        <v>470</v>
      </c>
      <c r="N7" s="611"/>
      <c r="O7" s="600"/>
    </row>
    <row r="8" spans="1:15" s="623" customFormat="1" ht="13.5" customHeight="1">
      <c r="A8" s="620"/>
      <c r="B8" s="621"/>
      <c r="C8" s="1618" t="s">
        <v>150</v>
      </c>
      <c r="D8" s="1618"/>
      <c r="E8" s="622"/>
      <c r="F8" s="622"/>
      <c r="G8" s="622"/>
      <c r="H8" s="622"/>
      <c r="I8" s="622"/>
      <c r="J8" s="622"/>
      <c r="K8" s="622"/>
      <c r="L8" s="622"/>
      <c r="M8" s="622"/>
      <c r="N8" s="611"/>
      <c r="O8" s="600"/>
    </row>
    <row r="9" spans="1:15" ht="11.25" customHeight="1">
      <c r="A9" s="600"/>
      <c r="B9" s="610"/>
      <c r="C9" s="138" t="s">
        <v>151</v>
      </c>
      <c r="D9" s="624"/>
      <c r="E9" s="117">
        <v>279275</v>
      </c>
      <c r="F9" s="117">
        <v>278931</v>
      </c>
      <c r="G9" s="117">
        <v>278349</v>
      </c>
      <c r="H9" s="117">
        <v>277589</v>
      </c>
      <c r="I9" s="117">
        <v>277101</v>
      </c>
      <c r="J9" s="117">
        <v>276150</v>
      </c>
      <c r="K9" s="117">
        <v>275450</v>
      </c>
      <c r="L9" s="117">
        <v>274096</v>
      </c>
      <c r="M9" s="117">
        <v>273141</v>
      </c>
      <c r="N9" s="611"/>
      <c r="O9" s="600"/>
    </row>
    <row r="10" spans="1:15" ht="11.25" customHeight="1">
      <c r="A10" s="600"/>
      <c r="B10" s="610"/>
      <c r="C10" s="138"/>
      <c r="D10" s="625" t="s">
        <v>74</v>
      </c>
      <c r="E10" s="626">
        <v>142668</v>
      </c>
      <c r="F10" s="626">
        <v>142674</v>
      </c>
      <c r="G10" s="626">
        <v>142422</v>
      </c>
      <c r="H10" s="626">
        <v>142235</v>
      </c>
      <c r="I10" s="626">
        <v>142107</v>
      </c>
      <c r="J10" s="626">
        <v>141780</v>
      </c>
      <c r="K10" s="626">
        <v>141507</v>
      </c>
      <c r="L10" s="626">
        <v>140941</v>
      </c>
      <c r="M10" s="626">
        <v>140579</v>
      </c>
      <c r="N10" s="611"/>
      <c r="O10" s="600"/>
    </row>
    <row r="11" spans="1:15" ht="11.25" customHeight="1">
      <c r="A11" s="600"/>
      <c r="B11" s="610"/>
      <c r="C11" s="138"/>
      <c r="D11" s="625" t="s">
        <v>73</v>
      </c>
      <c r="E11" s="626">
        <v>136607</v>
      </c>
      <c r="F11" s="626">
        <v>136257</v>
      </c>
      <c r="G11" s="626">
        <v>135927</v>
      </c>
      <c r="H11" s="626">
        <v>135354</v>
      </c>
      <c r="I11" s="626">
        <v>134994</v>
      </c>
      <c r="J11" s="626">
        <v>134370</v>
      </c>
      <c r="K11" s="626">
        <v>133943</v>
      </c>
      <c r="L11" s="626">
        <v>133155</v>
      </c>
      <c r="M11" s="626">
        <v>132562</v>
      </c>
      <c r="N11" s="611"/>
      <c r="O11" s="600"/>
    </row>
    <row r="12" spans="1:15" ht="11.25" customHeight="1">
      <c r="A12" s="600"/>
      <c r="B12" s="610"/>
      <c r="C12" s="138" t="s">
        <v>152</v>
      </c>
      <c r="D12" s="624"/>
      <c r="E12" s="117">
        <v>1986232</v>
      </c>
      <c r="F12" s="117">
        <v>1989256</v>
      </c>
      <c r="G12" s="117">
        <v>1991854</v>
      </c>
      <c r="H12" s="117">
        <v>1993510</v>
      </c>
      <c r="I12" s="117">
        <v>1995323</v>
      </c>
      <c r="J12" s="117">
        <v>1998320</v>
      </c>
      <c r="K12" s="117">
        <v>2000550</v>
      </c>
      <c r="L12" s="117">
        <v>2003518</v>
      </c>
      <c r="M12" s="117">
        <v>2006316</v>
      </c>
      <c r="N12" s="611"/>
      <c r="O12" s="600"/>
    </row>
    <row r="13" spans="1:15" ht="11.25" customHeight="1">
      <c r="A13" s="600"/>
      <c r="B13" s="610"/>
      <c r="C13" s="138"/>
      <c r="D13" s="625" t="s">
        <v>74</v>
      </c>
      <c r="E13" s="626">
        <v>937057</v>
      </c>
      <c r="F13" s="626">
        <v>938255</v>
      </c>
      <c r="G13" s="626">
        <v>939069</v>
      </c>
      <c r="H13" s="626">
        <v>939551</v>
      </c>
      <c r="I13" s="626">
        <v>940292</v>
      </c>
      <c r="J13" s="626">
        <v>941487</v>
      </c>
      <c r="K13" s="626">
        <v>942139</v>
      </c>
      <c r="L13" s="626">
        <v>943212</v>
      </c>
      <c r="M13" s="626">
        <v>944385</v>
      </c>
      <c r="N13" s="611"/>
      <c r="O13" s="600"/>
    </row>
    <row r="14" spans="1:15" ht="11.25" customHeight="1">
      <c r="A14" s="600"/>
      <c r="B14" s="610"/>
      <c r="C14" s="138"/>
      <c r="D14" s="625" t="s">
        <v>73</v>
      </c>
      <c r="E14" s="626">
        <v>1049175</v>
      </c>
      <c r="F14" s="626">
        <v>1051001</v>
      </c>
      <c r="G14" s="626">
        <v>1052785</v>
      </c>
      <c r="H14" s="626">
        <v>1053959</v>
      </c>
      <c r="I14" s="626">
        <v>1055031</v>
      </c>
      <c r="J14" s="626">
        <v>1056833</v>
      </c>
      <c r="K14" s="626">
        <v>1058411</v>
      </c>
      <c r="L14" s="626">
        <v>1060306</v>
      </c>
      <c r="M14" s="626">
        <v>1061931</v>
      </c>
      <c r="N14" s="611"/>
      <c r="O14" s="600"/>
    </row>
    <row r="15" spans="1:15" ht="11.25" customHeight="1">
      <c r="A15" s="600"/>
      <c r="B15" s="610"/>
      <c r="C15" s="138" t="s">
        <v>153</v>
      </c>
      <c r="D15" s="624"/>
      <c r="E15" s="117">
        <v>709008</v>
      </c>
      <c r="F15" s="117">
        <v>710189</v>
      </c>
      <c r="G15" s="117">
        <v>710722</v>
      </c>
      <c r="H15" s="117">
        <v>710019</v>
      </c>
      <c r="I15" s="117">
        <v>709058</v>
      </c>
      <c r="J15" s="117">
        <v>709962</v>
      </c>
      <c r="K15" s="117">
        <v>711146</v>
      </c>
      <c r="L15" s="117">
        <v>711828</v>
      </c>
      <c r="M15" s="117">
        <v>713895</v>
      </c>
      <c r="N15" s="611"/>
      <c r="O15" s="600"/>
    </row>
    <row r="16" spans="1:15" ht="11.25" customHeight="1">
      <c r="A16" s="600"/>
      <c r="B16" s="610"/>
      <c r="C16" s="138"/>
      <c r="D16" s="625" t="s">
        <v>74</v>
      </c>
      <c r="E16" s="626">
        <v>129913</v>
      </c>
      <c r="F16" s="626">
        <v>130243</v>
      </c>
      <c r="G16" s="626">
        <v>130571</v>
      </c>
      <c r="H16" s="626">
        <v>130312</v>
      </c>
      <c r="I16" s="626">
        <v>129783</v>
      </c>
      <c r="J16" s="626">
        <v>130159</v>
      </c>
      <c r="K16" s="626">
        <v>130618</v>
      </c>
      <c r="L16" s="626">
        <v>130847</v>
      </c>
      <c r="M16" s="626">
        <v>131303</v>
      </c>
      <c r="N16" s="611"/>
      <c r="O16" s="600"/>
    </row>
    <row r="17" spans="1:15" ht="11.25" customHeight="1">
      <c r="A17" s="600"/>
      <c r="B17" s="610"/>
      <c r="C17" s="138"/>
      <c r="D17" s="625" t="s">
        <v>73</v>
      </c>
      <c r="E17" s="626">
        <v>579095</v>
      </c>
      <c r="F17" s="626">
        <v>579946</v>
      </c>
      <c r="G17" s="626">
        <v>580151</v>
      </c>
      <c r="H17" s="626">
        <v>579707</v>
      </c>
      <c r="I17" s="626">
        <v>579275</v>
      </c>
      <c r="J17" s="626">
        <v>579803</v>
      </c>
      <c r="K17" s="626">
        <v>580528</v>
      </c>
      <c r="L17" s="626">
        <v>580981</v>
      </c>
      <c r="M17" s="626">
        <v>582592</v>
      </c>
      <c r="N17" s="611"/>
      <c r="O17" s="600"/>
    </row>
    <row r="18" spans="1:15" ht="9.75" customHeight="1">
      <c r="A18" s="600"/>
      <c r="B18" s="610"/>
      <c r="C18" s="1619" t="s">
        <v>592</v>
      </c>
      <c r="D18" s="1619"/>
      <c r="E18" s="1619"/>
      <c r="F18" s="1619"/>
      <c r="G18" s="1619"/>
      <c r="H18" s="1619"/>
      <c r="I18" s="1619"/>
      <c r="J18" s="1619"/>
      <c r="K18" s="1619"/>
      <c r="L18" s="1619"/>
      <c r="M18" s="1619"/>
      <c r="N18" s="611"/>
      <c r="O18" s="120"/>
    </row>
    <row r="19" spans="1:15" ht="9" customHeight="1" thickBot="1">
      <c r="A19" s="600"/>
      <c r="B19" s="610"/>
      <c r="C19" s="1133"/>
      <c r="D19" s="1133"/>
      <c r="E19" s="1133"/>
      <c r="F19" s="1133"/>
      <c r="G19" s="1133"/>
      <c r="H19" s="1133"/>
      <c r="I19" s="1133"/>
      <c r="J19" s="1133"/>
      <c r="K19" s="1133"/>
      <c r="L19" s="1133"/>
      <c r="M19" s="1133"/>
      <c r="N19" s="611"/>
      <c r="O19" s="120"/>
    </row>
    <row r="20" spans="1:15" ht="15" customHeight="1" thickBot="1">
      <c r="A20" s="600"/>
      <c r="B20" s="610"/>
      <c r="C20" s="1605" t="s">
        <v>386</v>
      </c>
      <c r="D20" s="1606"/>
      <c r="E20" s="1606"/>
      <c r="F20" s="1606"/>
      <c r="G20" s="1606"/>
      <c r="H20" s="1606"/>
      <c r="I20" s="1606"/>
      <c r="J20" s="1606"/>
      <c r="K20" s="1606"/>
      <c r="L20" s="1606"/>
      <c r="M20" s="1607"/>
      <c r="N20" s="611"/>
      <c r="O20" s="600"/>
    </row>
    <row r="21" spans="1:15" ht="9.75" customHeight="1">
      <c r="A21" s="600"/>
      <c r="B21" s="610"/>
      <c r="C21" s="121" t="s">
        <v>80</v>
      </c>
      <c r="D21" s="608"/>
      <c r="E21" s="627"/>
      <c r="F21" s="627"/>
      <c r="G21" s="627"/>
      <c r="H21" s="627"/>
      <c r="I21" s="627"/>
      <c r="J21" s="627"/>
      <c r="K21" s="627"/>
      <c r="L21" s="627"/>
      <c r="M21" s="627"/>
      <c r="N21" s="611"/>
      <c r="O21" s="600"/>
    </row>
    <row r="22" spans="1:15" ht="13.5" customHeight="1">
      <c r="A22" s="600"/>
      <c r="B22" s="610"/>
      <c r="C22" s="1618" t="s">
        <v>154</v>
      </c>
      <c r="D22" s="1618"/>
      <c r="E22" s="605"/>
      <c r="F22" s="622"/>
      <c r="G22" s="622"/>
      <c r="H22" s="622"/>
      <c r="I22" s="622"/>
      <c r="J22" s="622"/>
      <c r="K22" s="622"/>
      <c r="L22" s="622"/>
      <c r="M22" s="622"/>
      <c r="N22" s="611"/>
      <c r="O22" s="600"/>
    </row>
    <row r="23" spans="1:15" s="614" customFormat="1" ht="11.25" customHeight="1">
      <c r="A23" s="612"/>
      <c r="B23" s="613"/>
      <c r="C23" s="122" t="s">
        <v>155</v>
      </c>
      <c r="D23" s="905"/>
      <c r="E23" s="118">
        <v>1183033</v>
      </c>
      <c r="F23" s="118">
        <v>1188665</v>
      </c>
      <c r="G23" s="118">
        <v>1170527</v>
      </c>
      <c r="H23" s="118">
        <v>1179784</v>
      </c>
      <c r="I23" s="118">
        <v>1184157</v>
      </c>
      <c r="J23" s="118">
        <v>1188703</v>
      </c>
      <c r="K23" s="118">
        <v>1192338</v>
      </c>
      <c r="L23" s="118">
        <v>1194981</v>
      </c>
      <c r="M23" s="118">
        <v>1196177</v>
      </c>
      <c r="N23" s="611"/>
      <c r="O23" s="612"/>
    </row>
    <row r="24" spans="1:15" ht="11.25" customHeight="1">
      <c r="A24" s="600"/>
      <c r="B24" s="610"/>
      <c r="C24" s="1622" t="s">
        <v>471</v>
      </c>
      <c r="D24" s="1622"/>
      <c r="E24" s="118">
        <v>77746</v>
      </c>
      <c r="F24" s="118">
        <v>78263</v>
      </c>
      <c r="G24" s="118">
        <v>72433</v>
      </c>
      <c r="H24" s="118">
        <v>73132</v>
      </c>
      <c r="I24" s="118">
        <v>73787</v>
      </c>
      <c r="J24" s="118">
        <v>74378</v>
      </c>
      <c r="K24" s="118">
        <v>74834</v>
      </c>
      <c r="L24" s="118">
        <v>75074</v>
      </c>
      <c r="M24" s="118">
        <v>75043</v>
      </c>
      <c r="N24" s="628"/>
      <c r="O24" s="600"/>
    </row>
    <row r="25" spans="1:15" ht="11.25" customHeight="1">
      <c r="A25" s="600"/>
      <c r="B25" s="610"/>
      <c r="C25" s="1625" t="s">
        <v>156</v>
      </c>
      <c r="D25" s="1625"/>
      <c r="E25" s="118">
        <v>2146</v>
      </c>
      <c r="F25" s="118">
        <v>2856</v>
      </c>
      <c r="G25" s="118">
        <v>4472</v>
      </c>
      <c r="H25" s="118">
        <v>4620</v>
      </c>
      <c r="I25" s="118">
        <v>5487</v>
      </c>
      <c r="J25" s="118">
        <v>5535</v>
      </c>
      <c r="K25" s="118">
        <v>7522</v>
      </c>
      <c r="L25" s="118">
        <v>6825</v>
      </c>
      <c r="M25" s="118">
        <v>6053</v>
      </c>
      <c r="N25" s="611"/>
      <c r="O25" s="630"/>
    </row>
    <row r="26" spans="1:15" ht="11.25" customHeight="1">
      <c r="A26" s="600"/>
      <c r="B26" s="610"/>
      <c r="C26" s="1622" t="s">
        <v>157</v>
      </c>
      <c r="D26" s="1622"/>
      <c r="E26" s="123">
        <v>12968</v>
      </c>
      <c r="F26" s="123">
        <v>12976</v>
      </c>
      <c r="G26" s="123">
        <v>12938</v>
      </c>
      <c r="H26" s="123">
        <v>12968</v>
      </c>
      <c r="I26" s="123">
        <v>12982</v>
      </c>
      <c r="J26" s="123">
        <v>12988</v>
      </c>
      <c r="K26" s="123">
        <v>13000</v>
      </c>
      <c r="L26" s="123">
        <v>12987</v>
      </c>
      <c r="M26" s="123">
        <v>12984</v>
      </c>
      <c r="N26" s="611"/>
      <c r="O26" s="600"/>
    </row>
    <row r="27" spans="1:15" ht="11.25" customHeight="1">
      <c r="A27" s="600"/>
      <c r="B27" s="610"/>
      <c r="C27" s="1622" t="s">
        <v>472</v>
      </c>
      <c r="D27" s="1622"/>
      <c r="E27" s="118">
        <v>12593</v>
      </c>
      <c r="F27" s="118">
        <v>12583</v>
      </c>
      <c r="G27" s="118">
        <v>12437</v>
      </c>
      <c r="H27" s="118">
        <v>12454</v>
      </c>
      <c r="I27" s="118">
        <v>12439</v>
      </c>
      <c r="J27" s="118">
        <v>12422</v>
      </c>
      <c r="K27" s="118">
        <v>12420</v>
      </c>
      <c r="L27" s="118">
        <v>12344</v>
      </c>
      <c r="M27" s="118">
        <v>12286</v>
      </c>
      <c r="N27" s="611"/>
      <c r="O27" s="600"/>
    </row>
    <row r="28" spans="1:15" s="635" customFormat="1" ht="9.75" customHeight="1">
      <c r="A28" s="631"/>
      <c r="B28" s="632"/>
      <c r="C28" s="1619" t="s">
        <v>593</v>
      </c>
      <c r="D28" s="1619"/>
      <c r="E28" s="1619"/>
      <c r="F28" s="1619"/>
      <c r="G28" s="1619"/>
      <c r="H28" s="1619"/>
      <c r="I28" s="1619"/>
      <c r="J28" s="1619"/>
      <c r="K28" s="1619"/>
      <c r="L28" s="1619"/>
      <c r="M28" s="1619"/>
      <c r="N28" s="633"/>
      <c r="O28" s="634"/>
    </row>
    <row r="29" spans="1:15" ht="9" customHeight="1" thickBot="1">
      <c r="A29" s="600"/>
      <c r="B29" s="610"/>
      <c r="C29" s="610"/>
      <c r="D29" s="610"/>
      <c r="E29" s="607"/>
      <c r="F29" s="607"/>
      <c r="G29" s="607"/>
      <c r="H29" s="607"/>
      <c r="I29" s="607"/>
      <c r="J29" s="607"/>
      <c r="K29" s="608"/>
      <c r="L29" s="607"/>
      <c r="M29" s="608"/>
      <c r="N29" s="611"/>
      <c r="O29" s="636"/>
    </row>
    <row r="30" spans="1:15" ht="13.5" customHeight="1" thickBot="1">
      <c r="A30" s="600"/>
      <c r="B30" s="610"/>
      <c r="C30" s="1605" t="s">
        <v>1</v>
      </c>
      <c r="D30" s="1606"/>
      <c r="E30" s="1606"/>
      <c r="F30" s="1606"/>
      <c r="G30" s="1606"/>
      <c r="H30" s="1606"/>
      <c r="I30" s="1606"/>
      <c r="J30" s="1606"/>
      <c r="K30" s="1606"/>
      <c r="L30" s="1606"/>
      <c r="M30" s="1607"/>
      <c r="N30" s="611"/>
      <c r="O30" s="600"/>
    </row>
    <row r="31" spans="1:15" ht="9.75" customHeight="1">
      <c r="A31" s="600"/>
      <c r="B31" s="610"/>
      <c r="C31" s="121" t="s">
        <v>80</v>
      </c>
      <c r="D31" s="608"/>
      <c r="E31" s="637"/>
      <c r="F31" s="637"/>
      <c r="G31" s="637"/>
      <c r="H31" s="637"/>
      <c r="I31" s="637"/>
      <c r="J31" s="637"/>
      <c r="K31" s="637"/>
      <c r="L31" s="637"/>
      <c r="M31" s="637"/>
      <c r="N31" s="611"/>
      <c r="O31" s="600"/>
    </row>
    <row r="32" spans="1:15" s="642" customFormat="1" ht="13.5" customHeight="1">
      <c r="A32" s="638"/>
      <c r="B32" s="639"/>
      <c r="C32" s="1623" t="s">
        <v>423</v>
      </c>
      <c r="D32" s="1623"/>
      <c r="E32" s="640">
        <v>391603</v>
      </c>
      <c r="F32" s="640">
        <v>400234</v>
      </c>
      <c r="G32" s="640">
        <v>417774</v>
      </c>
      <c r="H32" s="640">
        <v>420937</v>
      </c>
      <c r="I32" s="640">
        <v>418718</v>
      </c>
      <c r="J32" s="640">
        <v>420571</v>
      </c>
      <c r="K32" s="640">
        <v>400077</v>
      </c>
      <c r="L32" s="640">
        <v>394909</v>
      </c>
      <c r="M32" s="640">
        <v>385628</v>
      </c>
      <c r="N32" s="641"/>
      <c r="O32" s="638"/>
    </row>
    <row r="33" spans="1:15" s="642" customFormat="1" ht="15" customHeight="1">
      <c r="A33" s="638"/>
      <c r="B33" s="639"/>
      <c r="C33" s="1134" t="s">
        <v>422</v>
      </c>
      <c r="D33" s="1134"/>
      <c r="E33" s="118"/>
      <c r="F33" s="118"/>
      <c r="G33" s="118"/>
      <c r="H33" s="118"/>
      <c r="I33" s="118"/>
      <c r="J33" s="118"/>
      <c r="K33" s="118"/>
      <c r="L33" s="118"/>
      <c r="M33" s="118"/>
      <c r="N33" s="641"/>
      <c r="O33" s="638"/>
    </row>
    <row r="34" spans="1:15" s="614" customFormat="1" ht="12.75" customHeight="1">
      <c r="A34" s="612"/>
      <c r="B34" s="613"/>
      <c r="C34" s="1624" t="s">
        <v>158</v>
      </c>
      <c r="D34" s="1624"/>
      <c r="E34" s="118">
        <v>324463</v>
      </c>
      <c r="F34" s="118">
        <v>331357</v>
      </c>
      <c r="G34" s="118">
        <v>345799</v>
      </c>
      <c r="H34" s="118">
        <v>347781</v>
      </c>
      <c r="I34" s="118">
        <v>345234</v>
      </c>
      <c r="J34" s="118">
        <v>346226</v>
      </c>
      <c r="K34" s="118">
        <v>330523</v>
      </c>
      <c r="L34" s="118">
        <v>326137</v>
      </c>
      <c r="M34" s="118">
        <v>319265</v>
      </c>
      <c r="N34" s="643"/>
      <c r="O34" s="612"/>
    </row>
    <row r="35" spans="1:15" s="614" customFormat="1" ht="23.25" customHeight="1">
      <c r="A35" s="612"/>
      <c r="B35" s="613"/>
      <c r="C35" s="1624" t="s">
        <v>159</v>
      </c>
      <c r="D35" s="1624"/>
      <c r="E35" s="118">
        <v>28015</v>
      </c>
      <c r="F35" s="118">
        <v>28673</v>
      </c>
      <c r="G35" s="118">
        <v>29739</v>
      </c>
      <c r="H35" s="118">
        <v>29354</v>
      </c>
      <c r="I35" s="118">
        <v>28306</v>
      </c>
      <c r="J35" s="118">
        <v>27258</v>
      </c>
      <c r="K35" s="118">
        <v>24160</v>
      </c>
      <c r="L35" s="118">
        <v>21996</v>
      </c>
      <c r="M35" s="118">
        <v>20740</v>
      </c>
      <c r="N35" s="643"/>
      <c r="O35" s="612"/>
    </row>
    <row r="36" spans="1:15" s="614" customFormat="1" ht="21.75" customHeight="1">
      <c r="A36" s="612"/>
      <c r="B36" s="613"/>
      <c r="C36" s="1624" t="s">
        <v>161</v>
      </c>
      <c r="D36" s="1624"/>
      <c r="E36" s="118">
        <v>39086</v>
      </c>
      <c r="F36" s="118">
        <v>40160</v>
      </c>
      <c r="G36" s="118">
        <v>42192</v>
      </c>
      <c r="H36" s="118">
        <v>43759</v>
      </c>
      <c r="I36" s="118">
        <v>45139</v>
      </c>
      <c r="J36" s="118">
        <v>47046</v>
      </c>
      <c r="K36" s="118">
        <v>45356</v>
      </c>
      <c r="L36" s="118">
        <v>46739</v>
      </c>
      <c r="M36" s="118">
        <v>45591</v>
      </c>
      <c r="N36" s="643"/>
      <c r="O36" s="612"/>
    </row>
    <row r="37" spans="1:15" s="614" customFormat="1" ht="20.25" customHeight="1">
      <c r="A37" s="612"/>
      <c r="B37" s="613"/>
      <c r="C37" s="1624" t="s">
        <v>162</v>
      </c>
      <c r="D37" s="1624"/>
      <c r="E37" s="118">
        <v>39</v>
      </c>
      <c r="F37" s="118">
        <v>44</v>
      </c>
      <c r="G37" s="118">
        <v>44</v>
      </c>
      <c r="H37" s="118">
        <v>43</v>
      </c>
      <c r="I37" s="118">
        <v>39</v>
      </c>
      <c r="J37" s="118">
        <v>41</v>
      </c>
      <c r="K37" s="118">
        <v>38</v>
      </c>
      <c r="L37" s="118">
        <v>37</v>
      </c>
      <c r="M37" s="118">
        <v>32</v>
      </c>
      <c r="N37" s="643"/>
      <c r="O37" s="612"/>
    </row>
    <row r="38" spans="1:15" ht="15" customHeight="1">
      <c r="A38" s="600"/>
      <c r="B38" s="610"/>
      <c r="C38" s="1623" t="s">
        <v>456</v>
      </c>
      <c r="D38" s="1623"/>
      <c r="E38" s="640"/>
      <c r="F38" s="640"/>
      <c r="G38" s="640"/>
      <c r="H38" s="640"/>
      <c r="I38" s="640"/>
      <c r="J38" s="640"/>
      <c r="K38" s="640"/>
      <c r="L38" s="640"/>
      <c r="M38" s="640"/>
      <c r="N38" s="611"/>
      <c r="O38" s="600"/>
    </row>
    <row r="39" spans="1:15" ht="10.5" customHeight="1">
      <c r="A39" s="600"/>
      <c r="B39" s="610"/>
      <c r="C39" s="138" t="s">
        <v>64</v>
      </c>
      <c r="D39" s="200"/>
      <c r="E39" s="644">
        <v>22809</v>
      </c>
      <c r="F39" s="644">
        <v>23679</v>
      </c>
      <c r="G39" s="644">
        <v>24355</v>
      </c>
      <c r="H39" s="644">
        <v>24630</v>
      </c>
      <c r="I39" s="644">
        <v>24716</v>
      </c>
      <c r="J39" s="644">
        <v>24948</v>
      </c>
      <c r="K39" s="644">
        <v>23988</v>
      </c>
      <c r="L39" s="644">
        <v>23907</v>
      </c>
      <c r="M39" s="644">
        <v>23589</v>
      </c>
      <c r="N39" s="611"/>
      <c r="O39" s="600">
        <v>24716</v>
      </c>
    </row>
    <row r="40" spans="1:15" ht="10.5" customHeight="1">
      <c r="A40" s="600"/>
      <c r="B40" s="610"/>
      <c r="C40" s="138" t="s">
        <v>57</v>
      </c>
      <c r="D40" s="200"/>
      <c r="E40" s="644">
        <v>5189</v>
      </c>
      <c r="F40" s="644">
        <v>5042</v>
      </c>
      <c r="G40" s="644">
        <v>5390</v>
      </c>
      <c r="H40" s="644">
        <v>5556</v>
      </c>
      <c r="I40" s="644">
        <v>5505</v>
      </c>
      <c r="J40" s="644">
        <v>5549</v>
      </c>
      <c r="K40" s="644">
        <v>5142</v>
      </c>
      <c r="L40" s="644">
        <v>4864</v>
      </c>
      <c r="M40" s="644">
        <v>4725</v>
      </c>
      <c r="N40" s="611"/>
      <c r="O40" s="600">
        <v>5505</v>
      </c>
    </row>
    <row r="41" spans="1:15" ht="10.5" customHeight="1">
      <c r="A41" s="600"/>
      <c r="B41" s="610"/>
      <c r="C41" s="138" t="s">
        <v>66</v>
      </c>
      <c r="D41" s="200"/>
      <c r="E41" s="644">
        <v>35711</v>
      </c>
      <c r="F41" s="644">
        <v>35679</v>
      </c>
      <c r="G41" s="644">
        <v>35958</v>
      </c>
      <c r="H41" s="644">
        <v>35883</v>
      </c>
      <c r="I41" s="644">
        <v>35834</v>
      </c>
      <c r="J41" s="644">
        <v>36011</v>
      </c>
      <c r="K41" s="644">
        <v>34108</v>
      </c>
      <c r="L41" s="644">
        <v>34054</v>
      </c>
      <c r="M41" s="644">
        <v>32989</v>
      </c>
      <c r="N41" s="611"/>
      <c r="O41" s="600">
        <v>35834</v>
      </c>
    </row>
    <row r="42" spans="1:15" ht="10.5" customHeight="1">
      <c r="A42" s="600"/>
      <c r="B42" s="610"/>
      <c r="C42" s="138" t="s">
        <v>68</v>
      </c>
      <c r="D42" s="200"/>
      <c r="E42" s="644">
        <v>3097</v>
      </c>
      <c r="F42" s="644">
        <v>3091</v>
      </c>
      <c r="G42" s="644">
        <v>3223</v>
      </c>
      <c r="H42" s="644">
        <v>3273</v>
      </c>
      <c r="I42" s="644">
        <v>3304</v>
      </c>
      <c r="J42" s="644">
        <v>3370</v>
      </c>
      <c r="K42" s="644">
        <v>3209</v>
      </c>
      <c r="L42" s="644">
        <v>3148</v>
      </c>
      <c r="M42" s="644">
        <v>3145</v>
      </c>
      <c r="N42" s="611"/>
      <c r="O42" s="600">
        <v>3304</v>
      </c>
    </row>
    <row r="43" spans="1:15" ht="10.5" customHeight="1">
      <c r="A43" s="600"/>
      <c r="B43" s="610"/>
      <c r="C43" s="138" t="s">
        <v>77</v>
      </c>
      <c r="D43" s="200"/>
      <c r="E43" s="644">
        <v>6082</v>
      </c>
      <c r="F43" s="644">
        <v>6177</v>
      </c>
      <c r="G43" s="644">
        <v>6406</v>
      </c>
      <c r="H43" s="644">
        <v>6414</v>
      </c>
      <c r="I43" s="644">
        <v>6334</v>
      </c>
      <c r="J43" s="644">
        <v>6410</v>
      </c>
      <c r="K43" s="644">
        <v>6241</v>
      </c>
      <c r="L43" s="644">
        <v>6104</v>
      </c>
      <c r="M43" s="644">
        <v>5958</v>
      </c>
      <c r="N43" s="611"/>
      <c r="O43" s="600">
        <v>6334</v>
      </c>
    </row>
    <row r="44" spans="1:15" ht="10.5" customHeight="1">
      <c r="A44" s="600"/>
      <c r="B44" s="610"/>
      <c r="C44" s="138" t="s">
        <v>63</v>
      </c>
      <c r="D44" s="200"/>
      <c r="E44" s="644">
        <v>12615</v>
      </c>
      <c r="F44" s="644">
        <v>13033</v>
      </c>
      <c r="G44" s="644">
        <v>13551</v>
      </c>
      <c r="H44" s="644">
        <v>13904</v>
      </c>
      <c r="I44" s="644">
        <v>14052</v>
      </c>
      <c r="J44" s="644">
        <v>13946</v>
      </c>
      <c r="K44" s="644">
        <v>13378</v>
      </c>
      <c r="L44" s="644">
        <v>13355</v>
      </c>
      <c r="M44" s="644">
        <v>12813</v>
      </c>
      <c r="N44" s="611"/>
      <c r="O44" s="600">
        <v>14052</v>
      </c>
    </row>
    <row r="45" spans="1:15" ht="10.5" customHeight="1">
      <c r="A45" s="600"/>
      <c r="B45" s="610"/>
      <c r="C45" s="138" t="s">
        <v>58</v>
      </c>
      <c r="D45" s="200"/>
      <c r="E45" s="644">
        <v>5634</v>
      </c>
      <c r="F45" s="644">
        <v>5572</v>
      </c>
      <c r="G45" s="644">
        <v>5715</v>
      </c>
      <c r="H45" s="644">
        <v>5882</v>
      </c>
      <c r="I45" s="644">
        <v>5973</v>
      </c>
      <c r="J45" s="644">
        <v>6246</v>
      </c>
      <c r="K45" s="644">
        <v>5980</v>
      </c>
      <c r="L45" s="644">
        <v>5703</v>
      </c>
      <c r="M45" s="644">
        <v>5534</v>
      </c>
      <c r="N45" s="611"/>
      <c r="O45" s="600">
        <v>5973</v>
      </c>
    </row>
    <row r="46" spans="1:15" ht="10.5" customHeight="1">
      <c r="A46" s="600"/>
      <c r="B46" s="610"/>
      <c r="C46" s="138" t="s">
        <v>76</v>
      </c>
      <c r="D46" s="200"/>
      <c r="E46" s="644">
        <v>21849</v>
      </c>
      <c r="F46" s="644">
        <v>24568</v>
      </c>
      <c r="G46" s="644">
        <v>26349</v>
      </c>
      <c r="H46" s="644">
        <v>26824</v>
      </c>
      <c r="I46" s="644">
        <v>26102</v>
      </c>
      <c r="J46" s="644">
        <v>24102</v>
      </c>
      <c r="K46" s="644">
        <v>21560</v>
      </c>
      <c r="L46" s="644">
        <v>19227</v>
      </c>
      <c r="M46" s="644">
        <v>17463</v>
      </c>
      <c r="N46" s="611"/>
      <c r="O46" s="600">
        <v>26102</v>
      </c>
    </row>
    <row r="47" spans="1:15" ht="10.5" customHeight="1">
      <c r="A47" s="600"/>
      <c r="B47" s="610"/>
      <c r="C47" s="138" t="s">
        <v>78</v>
      </c>
      <c r="D47" s="200"/>
      <c r="E47" s="644">
        <v>4281</v>
      </c>
      <c r="F47" s="644">
        <v>4305</v>
      </c>
      <c r="G47" s="644">
        <v>4425</v>
      </c>
      <c r="H47" s="644">
        <v>4458</v>
      </c>
      <c r="I47" s="644">
        <v>4393</v>
      </c>
      <c r="J47" s="644">
        <v>4280</v>
      </c>
      <c r="K47" s="644">
        <v>4068</v>
      </c>
      <c r="L47" s="644">
        <v>4032</v>
      </c>
      <c r="M47" s="644">
        <v>3949</v>
      </c>
      <c r="N47" s="611"/>
      <c r="O47" s="600">
        <v>4393</v>
      </c>
    </row>
    <row r="48" spans="1:15" ht="10.5" customHeight="1">
      <c r="A48" s="600"/>
      <c r="B48" s="610"/>
      <c r="C48" s="138" t="s">
        <v>62</v>
      </c>
      <c r="D48" s="200"/>
      <c r="E48" s="644">
        <v>15791</v>
      </c>
      <c r="F48" s="644">
        <v>16157</v>
      </c>
      <c r="G48" s="644">
        <v>17102</v>
      </c>
      <c r="H48" s="644">
        <v>16918</v>
      </c>
      <c r="I48" s="644">
        <v>16923</v>
      </c>
      <c r="J48" s="644">
        <v>17285</v>
      </c>
      <c r="K48" s="644">
        <v>16381</v>
      </c>
      <c r="L48" s="644">
        <v>16094</v>
      </c>
      <c r="M48" s="644">
        <v>15475</v>
      </c>
      <c r="N48" s="611"/>
      <c r="O48" s="600">
        <v>16923</v>
      </c>
    </row>
    <row r="49" spans="1:15" ht="10.5" customHeight="1">
      <c r="A49" s="600"/>
      <c r="B49" s="610"/>
      <c r="C49" s="138" t="s">
        <v>61</v>
      </c>
      <c r="D49" s="200"/>
      <c r="E49" s="644">
        <v>74047</v>
      </c>
      <c r="F49" s="644">
        <v>76181</v>
      </c>
      <c r="G49" s="644">
        <v>80118</v>
      </c>
      <c r="H49" s="644">
        <v>81246</v>
      </c>
      <c r="I49" s="644">
        <v>81201</v>
      </c>
      <c r="J49" s="644">
        <v>82879</v>
      </c>
      <c r="K49" s="644">
        <v>80015</v>
      </c>
      <c r="L49" s="644">
        <v>80461</v>
      </c>
      <c r="M49" s="644">
        <v>78872</v>
      </c>
      <c r="N49" s="611"/>
      <c r="O49" s="600">
        <v>81201</v>
      </c>
    </row>
    <row r="50" spans="1:15" ht="10.5" customHeight="1">
      <c r="A50" s="600"/>
      <c r="B50" s="610"/>
      <c r="C50" s="138" t="s">
        <v>59</v>
      </c>
      <c r="D50" s="200"/>
      <c r="E50" s="644">
        <v>4175</v>
      </c>
      <c r="F50" s="644">
        <v>4110</v>
      </c>
      <c r="G50" s="644">
        <v>4360</v>
      </c>
      <c r="H50" s="644">
        <v>4416</v>
      </c>
      <c r="I50" s="644">
        <v>4403</v>
      </c>
      <c r="J50" s="644">
        <v>4372</v>
      </c>
      <c r="K50" s="644">
        <v>4122</v>
      </c>
      <c r="L50" s="644">
        <v>3880</v>
      </c>
      <c r="M50" s="644">
        <v>3737</v>
      </c>
      <c r="N50" s="611"/>
      <c r="O50" s="600">
        <v>4403</v>
      </c>
    </row>
    <row r="51" spans="1:15" ht="10.5" customHeight="1">
      <c r="A51" s="600"/>
      <c r="B51" s="610"/>
      <c r="C51" s="138" t="s">
        <v>65</v>
      </c>
      <c r="D51" s="200"/>
      <c r="E51" s="644">
        <v>85407</v>
      </c>
      <c r="F51" s="644">
        <v>86079</v>
      </c>
      <c r="G51" s="644">
        <v>89501</v>
      </c>
      <c r="H51" s="644">
        <v>89681</v>
      </c>
      <c r="I51" s="644">
        <v>88638</v>
      </c>
      <c r="J51" s="644">
        <v>89404</v>
      </c>
      <c r="K51" s="644">
        <v>85391</v>
      </c>
      <c r="L51" s="644">
        <v>84596</v>
      </c>
      <c r="M51" s="644">
        <v>84349</v>
      </c>
      <c r="N51" s="611"/>
      <c r="O51" s="600">
        <v>88638</v>
      </c>
    </row>
    <row r="52" spans="1:15" ht="10.5" customHeight="1">
      <c r="A52" s="600"/>
      <c r="B52" s="610"/>
      <c r="C52" s="138" t="s">
        <v>83</v>
      </c>
      <c r="D52" s="200"/>
      <c r="E52" s="644">
        <v>17270</v>
      </c>
      <c r="F52" s="644">
        <v>17741</v>
      </c>
      <c r="G52" s="644">
        <v>18830</v>
      </c>
      <c r="H52" s="644">
        <v>18803</v>
      </c>
      <c r="I52" s="644">
        <v>18640</v>
      </c>
      <c r="J52" s="644">
        <v>18593</v>
      </c>
      <c r="K52" s="644">
        <v>17755</v>
      </c>
      <c r="L52" s="644">
        <v>17014</v>
      </c>
      <c r="M52" s="644">
        <v>16539</v>
      </c>
      <c r="N52" s="611"/>
      <c r="O52" s="600">
        <v>18640</v>
      </c>
    </row>
    <row r="53" spans="1:15" ht="10.5" customHeight="1">
      <c r="A53" s="600"/>
      <c r="B53" s="610"/>
      <c r="C53" s="138" t="s">
        <v>60</v>
      </c>
      <c r="D53" s="200"/>
      <c r="E53" s="644">
        <v>33638</v>
      </c>
      <c r="F53" s="644">
        <v>33964</v>
      </c>
      <c r="G53" s="644">
        <v>35757</v>
      </c>
      <c r="H53" s="644">
        <v>35897</v>
      </c>
      <c r="I53" s="644">
        <v>35533</v>
      </c>
      <c r="J53" s="644">
        <v>35873</v>
      </c>
      <c r="K53" s="644">
        <v>34467</v>
      </c>
      <c r="L53" s="644">
        <v>34504</v>
      </c>
      <c r="M53" s="644">
        <v>33528</v>
      </c>
      <c r="N53" s="611"/>
      <c r="O53" s="600">
        <v>35533</v>
      </c>
    </row>
    <row r="54" spans="1:15" ht="10.5" customHeight="1">
      <c r="A54" s="600"/>
      <c r="B54" s="610"/>
      <c r="C54" s="138" t="s">
        <v>67</v>
      </c>
      <c r="D54" s="200"/>
      <c r="E54" s="644">
        <v>6609</v>
      </c>
      <c r="F54" s="644">
        <v>6727</v>
      </c>
      <c r="G54" s="644">
        <v>6909</v>
      </c>
      <c r="H54" s="644">
        <v>6930</v>
      </c>
      <c r="I54" s="644">
        <v>6979</v>
      </c>
      <c r="J54" s="644">
        <v>6996</v>
      </c>
      <c r="K54" s="644">
        <v>6727</v>
      </c>
      <c r="L54" s="644">
        <v>6587</v>
      </c>
      <c r="M54" s="644">
        <v>6396</v>
      </c>
      <c r="N54" s="611"/>
      <c r="O54" s="600">
        <v>6979</v>
      </c>
    </row>
    <row r="55" spans="1:15" ht="10.5" customHeight="1">
      <c r="A55" s="600"/>
      <c r="B55" s="610"/>
      <c r="C55" s="138" t="s">
        <v>69</v>
      </c>
      <c r="D55" s="200"/>
      <c r="E55" s="644">
        <v>5262</v>
      </c>
      <c r="F55" s="644">
        <v>5379</v>
      </c>
      <c r="G55" s="644">
        <v>5672</v>
      </c>
      <c r="H55" s="644">
        <v>5732</v>
      </c>
      <c r="I55" s="644">
        <v>5622</v>
      </c>
      <c r="J55" s="644">
        <v>5628</v>
      </c>
      <c r="K55" s="644">
        <v>5288</v>
      </c>
      <c r="L55" s="644">
        <v>5125</v>
      </c>
      <c r="M55" s="644">
        <v>5128</v>
      </c>
      <c r="N55" s="611"/>
      <c r="O55" s="600">
        <v>5622</v>
      </c>
    </row>
    <row r="56" spans="1:15" ht="10.5" customHeight="1">
      <c r="A56" s="600"/>
      <c r="B56" s="610"/>
      <c r="C56" s="138" t="s">
        <v>79</v>
      </c>
      <c r="D56" s="200"/>
      <c r="E56" s="644">
        <v>11642</v>
      </c>
      <c r="F56" s="644">
        <v>11882</v>
      </c>
      <c r="G56" s="644">
        <v>12530</v>
      </c>
      <c r="H56" s="644">
        <v>12589</v>
      </c>
      <c r="I56" s="644">
        <v>12225</v>
      </c>
      <c r="J56" s="644">
        <v>12038</v>
      </c>
      <c r="K56" s="644">
        <v>11282</v>
      </c>
      <c r="L56" s="644">
        <v>10939</v>
      </c>
      <c r="M56" s="644">
        <v>10823</v>
      </c>
      <c r="N56" s="611"/>
      <c r="O56" s="600">
        <v>12225</v>
      </c>
    </row>
    <row r="57" spans="1:15" ht="10.5" customHeight="1">
      <c r="A57" s="600"/>
      <c r="B57" s="610"/>
      <c r="C57" s="138" t="s">
        <v>145</v>
      </c>
      <c r="D57" s="200"/>
      <c r="E57" s="644">
        <v>7412</v>
      </c>
      <c r="F57" s="644">
        <v>7809</v>
      </c>
      <c r="G57" s="644">
        <v>8198</v>
      </c>
      <c r="H57" s="644">
        <v>8409</v>
      </c>
      <c r="I57" s="644">
        <v>8291</v>
      </c>
      <c r="J57" s="644">
        <v>8496</v>
      </c>
      <c r="K57" s="644">
        <v>8031</v>
      </c>
      <c r="L57" s="644">
        <v>8059</v>
      </c>
      <c r="M57" s="644">
        <v>7970</v>
      </c>
      <c r="N57" s="611"/>
      <c r="O57" s="600">
        <v>8291</v>
      </c>
    </row>
    <row r="58" spans="1:15" ht="10.5" customHeight="1">
      <c r="A58" s="600"/>
      <c r="B58" s="610"/>
      <c r="C58" s="138" t="s">
        <v>146</v>
      </c>
      <c r="D58" s="200"/>
      <c r="E58" s="644">
        <v>11354</v>
      </c>
      <c r="F58" s="644">
        <v>11627</v>
      </c>
      <c r="G58" s="644">
        <v>11842</v>
      </c>
      <c r="H58" s="644">
        <v>11983</v>
      </c>
      <c r="I58" s="644">
        <v>12043</v>
      </c>
      <c r="J58" s="644">
        <v>11830</v>
      </c>
      <c r="K58" s="644">
        <v>11483</v>
      </c>
      <c r="L58" s="644">
        <v>11366</v>
      </c>
      <c r="M58" s="644">
        <v>11099</v>
      </c>
      <c r="N58" s="611"/>
      <c r="O58" s="600">
        <v>12043</v>
      </c>
    </row>
    <row r="59" spans="1:15" s="642" customFormat="1" ht="15" customHeight="1">
      <c r="A59" s="638"/>
      <c r="B59" s="639"/>
      <c r="C59" s="1134" t="s">
        <v>163</v>
      </c>
      <c r="D59" s="1134"/>
      <c r="E59" s="640"/>
      <c r="F59" s="640"/>
      <c r="G59" s="640"/>
      <c r="H59" s="640"/>
      <c r="I59" s="640"/>
      <c r="J59" s="640"/>
      <c r="K59" s="640"/>
      <c r="L59" s="640"/>
      <c r="M59" s="640"/>
      <c r="N59" s="641"/>
      <c r="O59" s="638"/>
    </row>
    <row r="60" spans="1:15" s="614" customFormat="1" ht="13.5" customHeight="1">
      <c r="A60" s="612"/>
      <c r="B60" s="613"/>
      <c r="C60" s="1624" t="s">
        <v>164</v>
      </c>
      <c r="D60" s="1624"/>
      <c r="E60" s="645">
        <v>502.37843987288397</v>
      </c>
      <c r="F60" s="645">
        <v>499.92952793746798</v>
      </c>
      <c r="G60" s="645">
        <v>493.55478469671999</v>
      </c>
      <c r="H60" s="645">
        <v>497.44313870831098</v>
      </c>
      <c r="I60" s="645">
        <v>491.25311445547999</v>
      </c>
      <c r="J60" s="645">
        <v>487.665885687112</v>
      </c>
      <c r="K60" s="645">
        <v>510.22</v>
      </c>
      <c r="L60" s="645">
        <v>484.13</v>
      </c>
      <c r="M60" s="645">
        <v>484.18</v>
      </c>
      <c r="N60" s="643"/>
      <c r="O60" s="612">
        <v>491.25</v>
      </c>
    </row>
    <row r="61" spans="1:15" ht="9.75" customHeight="1">
      <c r="A61" s="600"/>
      <c r="B61" s="610"/>
      <c r="C61" s="1619" t="s">
        <v>591</v>
      </c>
      <c r="D61" s="1619"/>
      <c r="E61" s="1619"/>
      <c r="F61" s="1619"/>
      <c r="G61" s="1619"/>
      <c r="H61" s="1619"/>
      <c r="I61" s="1619"/>
      <c r="J61" s="1619"/>
      <c r="K61" s="1619"/>
      <c r="L61" s="1619"/>
      <c r="M61" s="1619"/>
      <c r="N61" s="611"/>
      <c r="O61" s="600"/>
    </row>
    <row r="62" spans="1:15" ht="9" customHeight="1" thickBot="1">
      <c r="A62" s="600"/>
      <c r="B62" s="610"/>
      <c r="C62" s="504"/>
      <c r="D62" s="504"/>
      <c r="E62" s="504"/>
      <c r="F62" s="504"/>
      <c r="G62" s="504"/>
      <c r="H62" s="504"/>
      <c r="I62" s="504"/>
      <c r="J62" s="504"/>
      <c r="K62" s="504"/>
      <c r="L62" s="504"/>
      <c r="M62" s="504"/>
      <c r="N62" s="611"/>
      <c r="O62" s="600"/>
    </row>
    <row r="63" spans="1:15" ht="13.5" customHeight="1" thickBot="1">
      <c r="A63" s="600"/>
      <c r="B63" s="610"/>
      <c r="C63" s="1605" t="s">
        <v>22</v>
      </c>
      <c r="D63" s="1606"/>
      <c r="E63" s="1606"/>
      <c r="F63" s="1606"/>
      <c r="G63" s="1606"/>
      <c r="H63" s="1606"/>
      <c r="I63" s="1606"/>
      <c r="J63" s="1606"/>
      <c r="K63" s="1606"/>
      <c r="L63" s="1606"/>
      <c r="M63" s="1607"/>
      <c r="N63" s="611"/>
      <c r="O63" s="600"/>
    </row>
    <row r="64" spans="1:15" ht="9.75" customHeight="1">
      <c r="A64" s="600"/>
      <c r="B64" s="610"/>
      <c r="C64" s="124" t="s">
        <v>80</v>
      </c>
      <c r="D64" s="629"/>
      <c r="E64" s="647"/>
      <c r="F64" s="647"/>
      <c r="G64" s="647"/>
      <c r="H64" s="647"/>
      <c r="I64" s="647"/>
      <c r="J64" s="647"/>
      <c r="K64" s="647"/>
      <c r="L64" s="647"/>
      <c r="M64" s="647"/>
      <c r="N64" s="611"/>
      <c r="O64" s="600"/>
    </row>
    <row r="65" spans="1:15" ht="13.5" customHeight="1">
      <c r="A65" s="600"/>
      <c r="B65" s="610"/>
      <c r="C65" s="1618" t="s">
        <v>160</v>
      </c>
      <c r="D65" s="1618"/>
      <c r="E65" s="640">
        <f>+E66+E67</f>
        <v>103337</v>
      </c>
      <c r="F65" s="640">
        <f t="shared" ref="F65:M65" si="0">+F66+F67</f>
        <v>91361</v>
      </c>
      <c r="G65" s="640">
        <f t="shared" si="0"/>
        <v>99269</v>
      </c>
      <c r="H65" s="640">
        <f t="shared" si="0"/>
        <v>94840</v>
      </c>
      <c r="I65" s="640">
        <f t="shared" si="0"/>
        <v>97319</v>
      </c>
      <c r="J65" s="640">
        <f t="shared" si="0"/>
        <v>103347</v>
      </c>
      <c r="K65" s="640">
        <f t="shared" si="0"/>
        <v>83236</v>
      </c>
      <c r="L65" s="640">
        <f t="shared" si="0"/>
        <v>104718</v>
      </c>
      <c r="M65" s="640">
        <f t="shared" si="0"/>
        <v>89897</v>
      </c>
      <c r="N65" s="611"/>
      <c r="O65" s="600"/>
    </row>
    <row r="66" spans="1:15" ht="11.25" customHeight="1">
      <c r="A66" s="600"/>
      <c r="B66" s="610"/>
      <c r="C66" s="138" t="s">
        <v>74</v>
      </c>
      <c r="D66" s="1132"/>
      <c r="E66" s="644">
        <v>41512</v>
      </c>
      <c r="F66" s="644">
        <v>37048</v>
      </c>
      <c r="G66" s="644">
        <v>40183</v>
      </c>
      <c r="H66" s="644">
        <v>37832</v>
      </c>
      <c r="I66" s="644">
        <v>38991</v>
      </c>
      <c r="J66" s="644">
        <v>41392</v>
      </c>
      <c r="K66" s="644">
        <v>33557</v>
      </c>
      <c r="L66" s="644">
        <v>41562</v>
      </c>
      <c r="M66" s="644">
        <v>35666</v>
      </c>
      <c r="N66" s="611"/>
      <c r="O66" s="600"/>
    </row>
    <row r="67" spans="1:15" ht="11.25" customHeight="1">
      <c r="A67" s="600"/>
      <c r="B67" s="610"/>
      <c r="C67" s="138" t="s">
        <v>73</v>
      </c>
      <c r="D67" s="1132"/>
      <c r="E67" s="644">
        <v>61825</v>
      </c>
      <c r="F67" s="644">
        <v>54313</v>
      </c>
      <c r="G67" s="644">
        <v>59086</v>
      </c>
      <c r="H67" s="644">
        <v>57008</v>
      </c>
      <c r="I67" s="644">
        <v>58328</v>
      </c>
      <c r="J67" s="644">
        <v>61955</v>
      </c>
      <c r="K67" s="644">
        <v>49679</v>
      </c>
      <c r="L67" s="644">
        <v>63156</v>
      </c>
      <c r="M67" s="644">
        <v>54231</v>
      </c>
      <c r="N67" s="611"/>
      <c r="O67" s="600">
        <v>58328</v>
      </c>
    </row>
    <row r="68" spans="1:15" s="642" customFormat="1" ht="12" customHeight="1">
      <c r="A68" s="638"/>
      <c r="B68" s="639"/>
      <c r="C68" s="1619" t="s">
        <v>591</v>
      </c>
      <c r="D68" s="1619"/>
      <c r="E68" s="1619"/>
      <c r="F68" s="1619"/>
      <c r="G68" s="1619"/>
      <c r="H68" s="1619"/>
      <c r="I68" s="1619"/>
      <c r="J68" s="1619"/>
      <c r="K68" s="1619"/>
      <c r="L68" s="1619"/>
      <c r="M68" s="1619"/>
      <c r="N68" s="611"/>
      <c r="O68" s="638"/>
    </row>
    <row r="69" spans="1:15" ht="13.5" customHeight="1">
      <c r="A69" s="600"/>
      <c r="B69" s="610"/>
      <c r="C69" s="648" t="s">
        <v>568</v>
      </c>
      <c r="D69" s="125"/>
      <c r="E69" s="125"/>
      <c r="F69" s="125"/>
      <c r="G69" s="649" t="s">
        <v>149</v>
      </c>
      <c r="H69" s="125"/>
      <c r="I69" s="125"/>
      <c r="J69" s="125"/>
      <c r="K69" s="125"/>
      <c r="L69" s="125"/>
      <c r="M69" s="125"/>
      <c r="N69" s="611"/>
      <c r="O69" s="600"/>
    </row>
    <row r="70" spans="1:15" ht="9" customHeight="1">
      <c r="A70" s="600"/>
      <c r="B70" s="610"/>
      <c r="C70" s="1620" t="s">
        <v>293</v>
      </c>
      <c r="D70" s="1620"/>
      <c r="E70" s="1620"/>
      <c r="F70" s="1620"/>
      <c r="G70" s="1620"/>
      <c r="H70" s="1620"/>
      <c r="I70" s="1620"/>
      <c r="J70" s="1620"/>
      <c r="K70" s="1620"/>
      <c r="L70" s="1620"/>
      <c r="M70" s="1620"/>
      <c r="N70" s="611"/>
      <c r="O70" s="600"/>
    </row>
    <row r="71" spans="1:15" ht="9" customHeight="1">
      <c r="A71" s="600"/>
      <c r="B71" s="610"/>
      <c r="C71" s="1620" t="s">
        <v>294</v>
      </c>
      <c r="D71" s="1620"/>
      <c r="E71" s="1620"/>
      <c r="F71" s="1620"/>
      <c r="G71" s="1620"/>
      <c r="H71" s="1620"/>
      <c r="I71" s="1620"/>
      <c r="J71" s="1620"/>
      <c r="K71" s="1620"/>
      <c r="L71" s="1620"/>
      <c r="M71" s="1620"/>
      <c r="N71" s="611"/>
      <c r="O71" s="600"/>
    </row>
    <row r="72" spans="1:15" ht="13.5" customHeight="1">
      <c r="A72" s="600"/>
      <c r="B72" s="610"/>
      <c r="C72" s="600"/>
      <c r="D72" s="600"/>
      <c r="E72" s="607"/>
      <c r="F72" s="607"/>
      <c r="G72" s="607"/>
      <c r="H72" s="607"/>
      <c r="I72" s="607"/>
      <c r="J72" s="607"/>
      <c r="K72" s="1621" t="s">
        <v>502</v>
      </c>
      <c r="L72" s="1621"/>
      <c r="M72" s="1621"/>
      <c r="N72" s="650">
        <v>19</v>
      </c>
      <c r="O72" s="607"/>
    </row>
    <row r="73" spans="1:15" ht="13.5" customHeight="1"/>
    <row r="76" spans="1:15" ht="4.5" customHeight="1"/>
    <row r="79" spans="1:15" ht="8.25" customHeight="1"/>
    <row r="81" spans="11:14" ht="9" customHeight="1">
      <c r="N81" s="616"/>
    </row>
    <row r="82" spans="11:14" ht="8.25" customHeight="1">
      <c r="K82" s="616"/>
      <c r="M82" s="1497"/>
      <c r="N82" s="1497"/>
    </row>
    <row r="83" spans="11:14" ht="9.75" customHeight="1"/>
  </sheetData>
  <mergeCells count="30">
    <mergeCell ref="C25:D25"/>
    <mergeCell ref="B1:D1"/>
    <mergeCell ref="B2:D2"/>
    <mergeCell ref="C4:M4"/>
    <mergeCell ref="C5:D6"/>
    <mergeCell ref="C8:D8"/>
    <mergeCell ref="C18:M18"/>
    <mergeCell ref="C20:M20"/>
    <mergeCell ref="C22:D22"/>
    <mergeCell ref="C24:D24"/>
    <mergeCell ref="G6:M6"/>
    <mergeCell ref="C61:M61"/>
    <mergeCell ref="C26:D26"/>
    <mergeCell ref="C27:D27"/>
    <mergeCell ref="C28:M28"/>
    <mergeCell ref="C30:M30"/>
    <mergeCell ref="C32:D32"/>
    <mergeCell ref="C34:D34"/>
    <mergeCell ref="C35:D35"/>
    <mergeCell ref="C36:D36"/>
    <mergeCell ref="C37:D37"/>
    <mergeCell ref="C38:D38"/>
    <mergeCell ref="C60:D60"/>
    <mergeCell ref="M82:N82"/>
    <mergeCell ref="C63:M63"/>
    <mergeCell ref="C65:D65"/>
    <mergeCell ref="C68:M68"/>
    <mergeCell ref="C70:M70"/>
    <mergeCell ref="C71:M71"/>
    <mergeCell ref="K72:M72"/>
  </mergeCells>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18.xml><?xml version="1.0" encoding="utf-8"?>
<worksheet xmlns="http://schemas.openxmlformats.org/spreadsheetml/2006/main" xmlns:r="http://schemas.openxmlformats.org/officeDocument/2006/relationships">
  <dimension ref="A1:AA336"/>
  <sheetViews>
    <sheetView zoomScaleNormal="100" workbookViewId="0"/>
  </sheetViews>
  <sheetFormatPr defaultRowHeight="12.75"/>
  <cols>
    <col min="1" max="1" width="0.85546875" style="605" customWidth="1"/>
    <col min="2" max="2" width="2.5703125" style="605" customWidth="1"/>
    <col min="3" max="3" width="0.7109375" style="605" customWidth="1"/>
    <col min="4" max="4" width="31.7109375" style="605" customWidth="1"/>
    <col min="5" max="7" width="4.7109375" style="1094" customWidth="1"/>
    <col min="8" max="11" width="4.7109375" style="940" customWidth="1"/>
    <col min="12" max="13" width="4.7109375" style="1094" customWidth="1"/>
    <col min="14" max="15" width="4.7109375" style="940" customWidth="1"/>
    <col min="16" max="17" width="4.7109375" style="1094" customWidth="1"/>
    <col min="18" max="18" width="2.42578125" style="1140" customWidth="1"/>
    <col min="19" max="19" width="0.85546875" style="605" customWidth="1"/>
    <col min="20" max="16384" width="9.140625" style="605"/>
  </cols>
  <sheetData>
    <row r="1" spans="1:27" ht="13.5" customHeight="1">
      <c r="A1" s="600"/>
      <c r="B1" s="1127"/>
      <c r="C1" s="1127"/>
      <c r="E1" s="1632" t="s">
        <v>405</v>
      </c>
      <c r="F1" s="1632"/>
      <c r="G1" s="1632"/>
      <c r="H1" s="1632"/>
      <c r="I1" s="1632"/>
      <c r="J1" s="1632"/>
      <c r="K1" s="1632"/>
      <c r="L1" s="1632"/>
      <c r="M1" s="1632"/>
      <c r="N1" s="1632"/>
      <c r="O1" s="1632"/>
      <c r="P1" s="1632"/>
      <c r="Q1" s="1632"/>
      <c r="R1" s="1142"/>
      <c r="S1" s="600"/>
    </row>
    <row r="2" spans="1:27" ht="6" customHeight="1">
      <c r="A2" s="600"/>
      <c r="B2" s="1130"/>
      <c r="C2" s="1131"/>
      <c r="D2" s="1131"/>
      <c r="E2" s="1045"/>
      <c r="F2" s="1045"/>
      <c r="G2" s="1045"/>
      <c r="H2" s="1046"/>
      <c r="I2" s="1046"/>
      <c r="J2" s="1046"/>
      <c r="K2" s="1046"/>
      <c r="L2" s="1045"/>
      <c r="M2" s="1045"/>
      <c r="N2" s="1046"/>
      <c r="O2" s="1046"/>
      <c r="P2" s="1045"/>
      <c r="Q2" s="1045" t="s">
        <v>406</v>
      </c>
      <c r="R2" s="1143"/>
      <c r="S2" s="610"/>
    </row>
    <row r="3" spans="1:27" ht="13.5" customHeight="1" thickBot="1">
      <c r="A3" s="600"/>
      <c r="B3" s="691"/>
      <c r="C3" s="610"/>
      <c r="D3" s="610"/>
      <c r="E3" s="1047"/>
      <c r="F3" s="1047"/>
      <c r="G3" s="1047"/>
      <c r="H3" s="951"/>
      <c r="I3" s="951"/>
      <c r="J3" s="951"/>
      <c r="K3" s="951"/>
      <c r="L3" s="1047"/>
      <c r="M3" s="1047"/>
      <c r="N3" s="951"/>
      <c r="O3" s="951"/>
      <c r="P3" s="1633" t="s">
        <v>75</v>
      </c>
      <c r="Q3" s="1633"/>
      <c r="R3" s="1144"/>
      <c r="S3" s="610"/>
    </row>
    <row r="4" spans="1:27" ht="13.5" customHeight="1" thickBot="1">
      <c r="A4" s="600"/>
      <c r="B4" s="691"/>
      <c r="C4" s="1029" t="s">
        <v>407</v>
      </c>
      <c r="D4" s="1048"/>
      <c r="E4" s="1049"/>
      <c r="F4" s="1049"/>
      <c r="G4" s="1049"/>
      <c r="H4" s="1049"/>
      <c r="I4" s="1049"/>
      <c r="J4" s="1049"/>
      <c r="K4" s="1049"/>
      <c r="L4" s="1049"/>
      <c r="M4" s="1049"/>
      <c r="N4" s="1049"/>
      <c r="O4" s="1049"/>
      <c r="P4" s="1049"/>
      <c r="Q4" s="1050"/>
      <c r="R4" s="1142"/>
      <c r="S4" s="119"/>
    </row>
    <row r="5" spans="1:27" s="630" customFormat="1" ht="4.5" customHeight="1">
      <c r="A5" s="600"/>
      <c r="B5" s="691"/>
      <c r="C5" s="1051"/>
      <c r="D5" s="1051"/>
      <c r="E5" s="1052"/>
      <c r="F5" s="1052"/>
      <c r="G5" s="1052"/>
      <c r="H5" s="1052"/>
      <c r="I5" s="1052"/>
      <c r="J5" s="1052"/>
      <c r="K5" s="1052"/>
      <c r="L5" s="1052"/>
      <c r="M5" s="1052"/>
      <c r="N5" s="1052"/>
      <c r="O5" s="1052"/>
      <c r="P5" s="1052"/>
      <c r="Q5" s="1052"/>
      <c r="R5" s="1142"/>
      <c r="S5" s="119"/>
      <c r="T5" s="605"/>
      <c r="U5" s="605"/>
      <c r="V5" s="605"/>
      <c r="W5" s="605"/>
      <c r="X5" s="605"/>
      <c r="Y5" s="605"/>
      <c r="Z5" s="605"/>
      <c r="AA5" s="605"/>
    </row>
    <row r="6" spans="1:27" s="630" customFormat="1" ht="13.5" customHeight="1">
      <c r="A6" s="600"/>
      <c r="B6" s="691"/>
      <c r="C6" s="1051"/>
      <c r="D6" s="1051"/>
      <c r="E6" s="1634">
        <v>2012</v>
      </c>
      <c r="F6" s="1634"/>
      <c r="G6" s="1634"/>
      <c r="H6" s="1634"/>
      <c r="I6" s="1634"/>
      <c r="J6" s="1634"/>
      <c r="K6" s="1634"/>
      <c r="L6" s="1635">
        <v>2013</v>
      </c>
      <c r="M6" s="1634"/>
      <c r="N6" s="1634"/>
      <c r="O6" s="1634"/>
      <c r="P6" s="1634"/>
      <c r="Q6" s="1634"/>
      <c r="R6" s="1142"/>
      <c r="S6" s="119"/>
      <c r="T6" s="605"/>
      <c r="U6" s="605"/>
      <c r="V6" s="605"/>
      <c r="W6" s="605"/>
      <c r="X6" s="605"/>
      <c r="Y6" s="605"/>
      <c r="Z6" s="605"/>
      <c r="AA6" s="605"/>
    </row>
    <row r="7" spans="1:27" s="630" customFormat="1" ht="13.5" customHeight="1">
      <c r="A7" s="600"/>
      <c r="B7" s="691"/>
      <c r="C7" s="1051"/>
      <c r="D7" s="1051"/>
      <c r="E7" s="917" t="s">
        <v>104</v>
      </c>
      <c r="F7" s="917" t="s">
        <v>103</v>
      </c>
      <c r="G7" s="917" t="s">
        <v>102</v>
      </c>
      <c r="H7" s="917" t="s">
        <v>101</v>
      </c>
      <c r="I7" s="917" t="s">
        <v>100</v>
      </c>
      <c r="J7" s="917" t="s">
        <v>99</v>
      </c>
      <c r="K7" s="917" t="s">
        <v>98</v>
      </c>
      <c r="L7" s="1160" t="s">
        <v>97</v>
      </c>
      <c r="M7" s="917" t="s">
        <v>108</v>
      </c>
      <c r="N7" s="917" t="s">
        <v>107</v>
      </c>
      <c r="O7" s="917" t="s">
        <v>106</v>
      </c>
      <c r="P7" s="917" t="s">
        <v>105</v>
      </c>
      <c r="Q7" s="917" t="s">
        <v>104</v>
      </c>
      <c r="R7" s="1142"/>
      <c r="S7" s="618"/>
      <c r="T7" s="605"/>
      <c r="U7" s="605"/>
      <c r="V7" s="605"/>
      <c r="W7" s="605"/>
      <c r="X7" s="605"/>
      <c r="Y7" s="605"/>
      <c r="Z7" s="605"/>
      <c r="AA7" s="605"/>
    </row>
    <row r="8" spans="1:27" s="630" customFormat="1" ht="3.75" customHeight="1">
      <c r="A8" s="600"/>
      <c r="B8" s="691"/>
      <c r="C8" s="1051"/>
      <c r="D8" s="1051"/>
      <c r="E8" s="618"/>
      <c r="F8" s="618"/>
      <c r="G8" s="618"/>
      <c r="H8" s="618"/>
      <c r="I8" s="618"/>
      <c r="J8" s="618"/>
      <c r="K8" s="618"/>
      <c r="L8" s="618"/>
      <c r="M8" s="618"/>
      <c r="N8" s="618"/>
      <c r="O8" s="618"/>
      <c r="P8" s="618"/>
      <c r="Q8" s="618"/>
      <c r="R8" s="1142"/>
      <c r="S8" s="618"/>
      <c r="T8" s="605"/>
      <c r="U8" s="605"/>
      <c r="V8" s="605"/>
      <c r="W8" s="605"/>
      <c r="X8" s="605"/>
      <c r="Y8" s="605"/>
      <c r="Z8" s="605"/>
      <c r="AA8" s="605"/>
    </row>
    <row r="9" spans="1:27" s="1055" customFormat="1" ht="15" customHeight="1">
      <c r="A9" s="1053"/>
      <c r="B9" s="727"/>
      <c r="C9" s="1124" t="s">
        <v>384</v>
      </c>
      <c r="D9" s="1124"/>
      <c r="E9" s="499">
        <v>-3.8</v>
      </c>
      <c r="F9" s="499">
        <v>-3.7</v>
      </c>
      <c r="G9" s="499">
        <v>-3.4</v>
      </c>
      <c r="H9" s="499">
        <v>-3.6</v>
      </c>
      <c r="I9" s="499">
        <v>-4</v>
      </c>
      <c r="J9" s="499">
        <v>-4.3</v>
      </c>
      <c r="K9" s="499">
        <v>-4.4000000000000004</v>
      </c>
      <c r="L9" s="499">
        <v>-4.3</v>
      </c>
      <c r="M9" s="499">
        <v>-4.2</v>
      </c>
      <c r="N9" s="499">
        <v>-3.9</v>
      </c>
      <c r="O9" s="499">
        <v>-3.6</v>
      </c>
      <c r="P9" s="499">
        <v>-3.2</v>
      </c>
      <c r="Q9" s="499">
        <v>-2.9</v>
      </c>
      <c r="R9" s="1145"/>
      <c r="S9" s="548"/>
      <c r="T9" s="1054"/>
      <c r="U9" s="1054"/>
      <c r="V9" s="1054"/>
      <c r="W9" s="1054"/>
      <c r="X9" s="1054"/>
      <c r="Y9" s="1054"/>
      <c r="Z9" s="1054"/>
      <c r="AA9" s="1054"/>
    </row>
    <row r="10" spans="1:27" s="1055" customFormat="1" ht="16.5" customHeight="1">
      <c r="A10" s="1053"/>
      <c r="B10" s="727"/>
      <c r="C10" s="1124" t="s">
        <v>385</v>
      </c>
      <c r="D10" s="322"/>
      <c r="E10" s="1056"/>
      <c r="F10" s="1056"/>
      <c r="G10" s="1056"/>
      <c r="H10" s="1056"/>
      <c r="I10" s="1056"/>
      <c r="J10" s="1056"/>
      <c r="K10" s="1056"/>
      <c r="L10" s="1056"/>
      <c r="M10" s="1056"/>
      <c r="N10" s="1056"/>
      <c r="O10" s="1056"/>
      <c r="P10" s="1056"/>
      <c r="Q10" s="1056"/>
      <c r="R10" s="1146"/>
      <c r="S10" s="548"/>
      <c r="T10" s="1054"/>
      <c r="U10" s="1054"/>
      <c r="V10" s="1054"/>
      <c r="W10" s="1054"/>
      <c r="X10" s="1054"/>
      <c r="Y10" s="1054"/>
      <c r="Z10" s="1054"/>
      <c r="AA10" s="1054"/>
    </row>
    <row r="11" spans="1:27" s="630" customFormat="1" ht="11.25" customHeight="1">
      <c r="A11" s="600"/>
      <c r="B11" s="691"/>
      <c r="C11" s="610"/>
      <c r="D11" s="138" t="s">
        <v>165</v>
      </c>
      <c r="E11" s="1057">
        <v>-19.899999999999999</v>
      </c>
      <c r="F11" s="1057">
        <v>-20.3</v>
      </c>
      <c r="G11" s="1057">
        <v>-18.899999999999999</v>
      </c>
      <c r="H11" s="1057">
        <v>-19.600000000000001</v>
      </c>
      <c r="I11" s="1057">
        <v>-20.7</v>
      </c>
      <c r="J11" s="1057">
        <v>-22.6</v>
      </c>
      <c r="K11" s="1057">
        <v>-21.4</v>
      </c>
      <c r="L11" s="1057">
        <v>-19.899999999999999</v>
      </c>
      <c r="M11" s="1057">
        <v>-18.100000000000001</v>
      </c>
      <c r="N11" s="1057">
        <v>-17.2</v>
      </c>
      <c r="O11" s="1057">
        <v>-16.899999999999999</v>
      </c>
      <c r="P11" s="1057">
        <v>-16</v>
      </c>
      <c r="Q11" s="1057">
        <v>-16.3</v>
      </c>
      <c r="R11" s="914"/>
      <c r="S11" s="119"/>
      <c r="T11" s="605"/>
      <c r="U11" s="605"/>
      <c r="V11" s="605"/>
      <c r="W11" s="605"/>
      <c r="X11" s="605"/>
      <c r="Y11" s="605"/>
      <c r="Z11" s="605"/>
      <c r="AA11" s="605"/>
    </row>
    <row r="12" spans="1:27" s="630" customFormat="1" ht="12.75" customHeight="1">
      <c r="A12" s="600"/>
      <c r="B12" s="691"/>
      <c r="C12" s="610"/>
      <c r="D12" s="138" t="s">
        <v>166</v>
      </c>
      <c r="E12" s="1057">
        <v>-71.5</v>
      </c>
      <c r="F12" s="1057">
        <v>-71.8</v>
      </c>
      <c r="G12" s="1057">
        <v>-70.3</v>
      </c>
      <c r="H12" s="1057">
        <v>-70.5</v>
      </c>
      <c r="I12" s="1057">
        <v>-71.3</v>
      </c>
      <c r="J12" s="1057">
        <v>-72.2</v>
      </c>
      <c r="K12" s="1057">
        <v>-70.7</v>
      </c>
      <c r="L12" s="1057">
        <v>-68.8</v>
      </c>
      <c r="M12" s="1057">
        <v>-66.7</v>
      </c>
      <c r="N12" s="1057">
        <v>-65.7</v>
      </c>
      <c r="O12" s="1057">
        <v>-64.099999999999994</v>
      </c>
      <c r="P12" s="1057">
        <v>-63.7</v>
      </c>
      <c r="Q12" s="1057">
        <v>-62.2</v>
      </c>
      <c r="R12" s="914"/>
      <c r="S12" s="119"/>
      <c r="T12" s="605"/>
      <c r="U12" s="605"/>
      <c r="V12" s="605"/>
      <c r="W12" s="605"/>
      <c r="X12" s="605"/>
      <c r="Y12" s="605"/>
      <c r="Z12" s="605"/>
      <c r="AA12" s="605"/>
    </row>
    <row r="13" spans="1:27" s="630" customFormat="1" ht="11.25" customHeight="1">
      <c r="A13" s="600"/>
      <c r="B13" s="691"/>
      <c r="C13" s="610"/>
      <c r="D13" s="138" t="s">
        <v>167</v>
      </c>
      <c r="E13" s="1057">
        <v>-19.899999999999999</v>
      </c>
      <c r="F13" s="1057">
        <v>-19.8</v>
      </c>
      <c r="G13" s="1057">
        <v>-19.600000000000001</v>
      </c>
      <c r="H13" s="1057">
        <v>-20.5</v>
      </c>
      <c r="I13" s="1057">
        <v>-21.8</v>
      </c>
      <c r="J13" s="1057">
        <v>-20.7</v>
      </c>
      <c r="K13" s="1057">
        <v>-19.899999999999999</v>
      </c>
      <c r="L13" s="1057">
        <v>-19</v>
      </c>
      <c r="M13" s="1057">
        <v>-18.5</v>
      </c>
      <c r="N13" s="1057">
        <v>-16.7</v>
      </c>
      <c r="O13" s="1057">
        <v>-15.3</v>
      </c>
      <c r="P13" s="1057">
        <v>-14.2</v>
      </c>
      <c r="Q13" s="1057">
        <v>-13.8</v>
      </c>
      <c r="R13" s="914"/>
      <c r="S13" s="119"/>
      <c r="T13" s="605"/>
      <c r="U13" s="605"/>
      <c r="V13" s="605"/>
      <c r="W13" s="605"/>
      <c r="X13" s="605"/>
      <c r="Y13" s="605"/>
      <c r="Z13" s="605"/>
      <c r="AA13" s="605"/>
    </row>
    <row r="14" spans="1:27" s="630" customFormat="1" ht="12" customHeight="1">
      <c r="A14" s="600"/>
      <c r="B14" s="691"/>
      <c r="C14" s="610"/>
      <c r="D14" s="138" t="s">
        <v>168</v>
      </c>
      <c r="E14" s="1057">
        <v>-30.3</v>
      </c>
      <c r="F14" s="1057">
        <v>-31.1</v>
      </c>
      <c r="G14" s="1057">
        <v>-30.6</v>
      </c>
      <c r="H14" s="1057">
        <v>-31</v>
      </c>
      <c r="I14" s="1057">
        <v>-33.1</v>
      </c>
      <c r="J14" s="1057">
        <v>-35.9</v>
      </c>
      <c r="K14" s="1057">
        <v>-35.200000000000003</v>
      </c>
      <c r="L14" s="1057">
        <v>-32.700000000000003</v>
      </c>
      <c r="M14" s="1057">
        <v>-31</v>
      </c>
      <c r="N14" s="1057">
        <v>-29.7</v>
      </c>
      <c r="O14" s="1057">
        <v>-29.1</v>
      </c>
      <c r="P14" s="1057">
        <v>-27.9</v>
      </c>
      <c r="Q14" s="1057">
        <v>-26.5</v>
      </c>
      <c r="R14" s="914"/>
      <c r="S14" s="119"/>
      <c r="T14" s="605"/>
      <c r="U14" s="605"/>
      <c r="V14" s="605"/>
      <c r="W14" s="605"/>
      <c r="X14" s="605"/>
      <c r="Y14" s="605"/>
      <c r="Z14" s="605"/>
      <c r="AA14" s="605"/>
    </row>
    <row r="15" spans="1:27" s="630" customFormat="1" ht="10.5" customHeight="1">
      <c r="A15" s="600"/>
      <c r="B15" s="691"/>
      <c r="C15" s="610"/>
      <c r="D15" s="249"/>
      <c r="E15" s="1058"/>
      <c r="F15" s="1058"/>
      <c r="G15" s="1058"/>
      <c r="H15" s="1058"/>
      <c r="I15" s="1058"/>
      <c r="J15" s="1058"/>
      <c r="K15" s="1058"/>
      <c r="L15" s="1058"/>
      <c r="M15" s="1058"/>
      <c r="N15" s="1058"/>
      <c r="O15" s="1058"/>
      <c r="P15" s="1058"/>
      <c r="Q15" s="1058"/>
      <c r="R15" s="914"/>
      <c r="S15" s="119"/>
      <c r="T15" s="605"/>
      <c r="U15" s="605"/>
      <c r="V15" s="605"/>
      <c r="W15" s="605"/>
      <c r="X15" s="605"/>
      <c r="Y15" s="605"/>
      <c r="Z15" s="605"/>
      <c r="AA15" s="605"/>
    </row>
    <row r="16" spans="1:27" s="630" customFormat="1" ht="10.5" customHeight="1">
      <c r="A16" s="600"/>
      <c r="B16" s="691"/>
      <c r="C16" s="610"/>
      <c r="D16" s="249"/>
      <c r="E16" s="1058"/>
      <c r="F16" s="1058"/>
      <c r="G16" s="1058"/>
      <c r="H16" s="1058"/>
      <c r="I16" s="1058"/>
      <c r="J16" s="1058"/>
      <c r="K16" s="1058"/>
      <c r="L16" s="1058"/>
      <c r="M16" s="1058"/>
      <c r="N16" s="1058"/>
      <c r="O16" s="1058"/>
      <c r="P16" s="1058"/>
      <c r="Q16" s="1058"/>
      <c r="R16" s="914"/>
      <c r="S16" s="119"/>
      <c r="T16" s="605"/>
      <c r="U16" s="605"/>
      <c r="V16" s="605"/>
      <c r="W16" s="605"/>
      <c r="X16" s="605"/>
      <c r="Y16" s="605"/>
      <c r="Z16" s="605"/>
      <c r="AA16" s="605"/>
    </row>
    <row r="17" spans="1:27" s="630" customFormat="1" ht="10.5" customHeight="1">
      <c r="A17" s="600"/>
      <c r="B17" s="691"/>
      <c r="C17" s="610"/>
      <c r="D17" s="249"/>
      <c r="E17" s="1058"/>
      <c r="F17" s="1058"/>
      <c r="G17" s="1058"/>
      <c r="H17" s="1058"/>
      <c r="I17" s="1058"/>
      <c r="J17" s="1058"/>
      <c r="K17" s="1058"/>
      <c r="L17" s="1058"/>
      <c r="M17" s="1058"/>
      <c r="N17" s="1058"/>
      <c r="O17" s="1058"/>
      <c r="P17" s="1058"/>
      <c r="Q17" s="1058"/>
      <c r="R17" s="914"/>
      <c r="S17" s="119"/>
      <c r="T17" s="605"/>
      <c r="U17" s="605"/>
      <c r="V17" s="605"/>
      <c r="W17" s="605"/>
      <c r="X17" s="605"/>
      <c r="Y17" s="605"/>
      <c r="Z17" s="605"/>
      <c r="AA17" s="605"/>
    </row>
    <row r="18" spans="1:27" s="630" customFormat="1" ht="10.5" customHeight="1">
      <c r="A18" s="600"/>
      <c r="B18" s="691"/>
      <c r="C18" s="610"/>
      <c r="D18" s="249"/>
      <c r="E18" s="1058"/>
      <c r="F18" s="1058"/>
      <c r="G18" s="1058"/>
      <c r="H18" s="1058"/>
      <c r="I18" s="1058"/>
      <c r="J18" s="1058"/>
      <c r="K18" s="1058"/>
      <c r="L18" s="1058"/>
      <c r="M18" s="1058"/>
      <c r="N18" s="1058"/>
      <c r="O18" s="1058"/>
      <c r="P18" s="1058"/>
      <c r="Q18" s="1058"/>
      <c r="R18" s="914"/>
      <c r="S18" s="119"/>
      <c r="T18" s="605"/>
      <c r="U18" s="605"/>
      <c r="V18" s="605"/>
      <c r="W18" s="605"/>
      <c r="X18" s="605"/>
      <c r="Y18" s="605"/>
      <c r="Z18" s="605"/>
      <c r="AA18" s="605"/>
    </row>
    <row r="19" spans="1:27" s="630" customFormat="1" ht="10.5" customHeight="1">
      <c r="A19" s="600"/>
      <c r="B19" s="691"/>
      <c r="C19" s="610"/>
      <c r="D19" s="249"/>
      <c r="E19" s="1058"/>
      <c r="F19" s="1058"/>
      <c r="G19" s="1058"/>
      <c r="H19" s="1058"/>
      <c r="I19" s="1058"/>
      <c r="J19" s="1058"/>
      <c r="K19" s="1058"/>
      <c r="L19" s="1058"/>
      <c r="M19" s="1058"/>
      <c r="N19" s="1058"/>
      <c r="O19" s="1058"/>
      <c r="P19" s="1058"/>
      <c r="Q19" s="1058"/>
      <c r="R19" s="914"/>
      <c r="S19" s="119"/>
      <c r="T19" s="605"/>
      <c r="U19" s="605"/>
      <c r="V19" s="605"/>
      <c r="W19" s="605"/>
      <c r="X19" s="605"/>
      <c r="Y19" s="605"/>
      <c r="Z19" s="605"/>
      <c r="AA19" s="605"/>
    </row>
    <row r="20" spans="1:27" s="630" customFormat="1" ht="10.5" customHeight="1">
      <c r="A20" s="600"/>
      <c r="B20" s="691"/>
      <c r="C20" s="610"/>
      <c r="D20" s="249"/>
      <c r="E20" s="1058"/>
      <c r="F20" s="1058"/>
      <c r="G20" s="1058"/>
      <c r="H20" s="1058"/>
      <c r="I20" s="1058"/>
      <c r="J20" s="1058"/>
      <c r="K20" s="1058"/>
      <c r="L20" s="1058"/>
      <c r="M20" s="1058"/>
      <c r="N20" s="1058"/>
      <c r="O20" s="1058"/>
      <c r="P20" s="1058"/>
      <c r="Q20" s="1058"/>
      <c r="R20" s="914"/>
      <c r="S20" s="119"/>
      <c r="T20" s="605"/>
      <c r="U20" s="605"/>
      <c r="V20" s="605"/>
      <c r="W20" s="605"/>
      <c r="X20" s="605"/>
      <c r="Y20" s="605"/>
      <c r="Z20" s="605"/>
      <c r="AA20" s="605"/>
    </row>
    <row r="21" spans="1:27" s="630" customFormat="1" ht="10.5" customHeight="1">
      <c r="A21" s="600"/>
      <c r="B21" s="691"/>
      <c r="C21" s="610"/>
      <c r="D21" s="249"/>
      <c r="E21" s="1058"/>
      <c r="F21" s="1058"/>
      <c r="G21" s="1058"/>
      <c r="H21" s="1058"/>
      <c r="I21" s="1058"/>
      <c r="J21" s="1058"/>
      <c r="K21" s="1058"/>
      <c r="L21" s="1058"/>
      <c r="M21" s="1058"/>
      <c r="N21" s="1058"/>
      <c r="O21" s="1058"/>
      <c r="P21" s="1058"/>
      <c r="Q21" s="1058"/>
      <c r="R21" s="914"/>
      <c r="S21" s="119"/>
      <c r="T21" s="605"/>
      <c r="U21" s="605"/>
      <c r="V21" s="605"/>
      <c r="W21" s="605"/>
      <c r="X21" s="605"/>
      <c r="Y21" s="605"/>
      <c r="Z21" s="605"/>
      <c r="AA21" s="605"/>
    </row>
    <row r="22" spans="1:27" s="630" customFormat="1" ht="10.5" customHeight="1">
      <c r="A22" s="600"/>
      <c r="B22" s="691"/>
      <c r="C22" s="610"/>
      <c r="D22" s="249"/>
      <c r="E22" s="1058"/>
      <c r="F22" s="1058"/>
      <c r="G22" s="1058"/>
      <c r="H22" s="1058"/>
      <c r="I22" s="1058"/>
      <c r="J22" s="1058"/>
      <c r="K22" s="1058"/>
      <c r="L22" s="1058"/>
      <c r="M22" s="1058"/>
      <c r="N22" s="1058"/>
      <c r="O22" s="1058"/>
      <c r="P22" s="1058"/>
      <c r="Q22" s="1058"/>
      <c r="R22" s="914"/>
      <c r="S22" s="119"/>
      <c r="T22" s="605"/>
      <c r="U22" s="605"/>
      <c r="V22" s="605"/>
      <c r="W22" s="605"/>
      <c r="X22" s="605"/>
      <c r="Y22" s="605"/>
      <c r="Z22" s="605"/>
      <c r="AA22" s="605"/>
    </row>
    <row r="23" spans="1:27" s="630" customFormat="1" ht="10.5" customHeight="1">
      <c r="A23" s="600"/>
      <c r="B23" s="691"/>
      <c r="C23" s="610"/>
      <c r="D23" s="249"/>
      <c r="E23" s="1058"/>
      <c r="F23" s="1058"/>
      <c r="G23" s="1058"/>
      <c r="H23" s="1058"/>
      <c r="I23" s="1058"/>
      <c r="J23" s="1058"/>
      <c r="K23" s="1058"/>
      <c r="L23" s="1058"/>
      <c r="M23" s="1058"/>
      <c r="N23" s="1058"/>
      <c r="O23" s="1058"/>
      <c r="P23" s="1058"/>
      <c r="Q23" s="1058"/>
      <c r="R23" s="914"/>
      <c r="S23" s="119"/>
      <c r="T23" s="605"/>
      <c r="U23" s="605"/>
      <c r="V23" s="605"/>
      <c r="W23" s="605"/>
      <c r="X23" s="605"/>
      <c r="Y23" s="605"/>
      <c r="Z23" s="605"/>
      <c r="AA23" s="605"/>
    </row>
    <row r="24" spans="1:27" s="630" customFormat="1" ht="10.5" customHeight="1">
      <c r="A24" s="600"/>
      <c r="B24" s="691"/>
      <c r="C24" s="610"/>
      <c r="D24" s="249"/>
      <c r="E24" s="1058"/>
      <c r="F24" s="1058"/>
      <c r="G24" s="1058"/>
      <c r="H24" s="1058"/>
      <c r="I24" s="1058"/>
      <c r="J24" s="1058"/>
      <c r="K24" s="1058"/>
      <c r="L24" s="1058"/>
      <c r="M24" s="1058"/>
      <c r="N24" s="1058"/>
      <c r="O24" s="1058"/>
      <c r="P24" s="1058"/>
      <c r="Q24" s="1058"/>
      <c r="R24" s="914"/>
      <c r="S24" s="119"/>
      <c r="T24" s="605"/>
      <c r="U24" s="605"/>
      <c r="V24" s="605"/>
      <c r="W24" s="605"/>
      <c r="X24" s="605"/>
      <c r="Y24" s="605"/>
      <c r="Z24" s="605"/>
      <c r="AA24" s="605"/>
    </row>
    <row r="25" spans="1:27" s="630" customFormat="1" ht="10.5" customHeight="1">
      <c r="A25" s="600"/>
      <c r="B25" s="691"/>
      <c r="C25" s="610"/>
      <c r="D25" s="249"/>
      <c r="E25" s="1058"/>
      <c r="F25" s="1058"/>
      <c r="G25" s="1058"/>
      <c r="H25" s="1058"/>
      <c r="I25" s="1058"/>
      <c r="J25" s="1058"/>
      <c r="K25" s="1058"/>
      <c r="L25" s="1058"/>
      <c r="M25" s="1058"/>
      <c r="N25" s="1058"/>
      <c r="O25" s="1058"/>
      <c r="P25" s="1058"/>
      <c r="Q25" s="1058"/>
      <c r="R25" s="914"/>
      <c r="S25" s="119"/>
      <c r="T25" s="605"/>
      <c r="U25" s="605"/>
      <c r="V25" s="605"/>
      <c r="W25" s="605"/>
      <c r="X25" s="605"/>
      <c r="Y25" s="605"/>
      <c r="Z25" s="605"/>
      <c r="AA25" s="605"/>
    </row>
    <row r="26" spans="1:27" s="630" customFormat="1" ht="10.5" customHeight="1">
      <c r="A26" s="600"/>
      <c r="B26" s="691"/>
      <c r="C26" s="610"/>
      <c r="D26" s="249"/>
      <c r="E26" s="1058"/>
      <c r="F26" s="1058"/>
      <c r="G26" s="1058"/>
      <c r="H26" s="1058"/>
      <c r="I26" s="1058"/>
      <c r="J26" s="1058"/>
      <c r="K26" s="1058"/>
      <c r="L26" s="1058"/>
      <c r="M26" s="1058"/>
      <c r="N26" s="1058"/>
      <c r="O26" s="1058"/>
      <c r="P26" s="1058"/>
      <c r="Q26" s="1058"/>
      <c r="R26" s="914"/>
      <c r="S26" s="119"/>
      <c r="T26" s="605"/>
      <c r="U26" s="605"/>
      <c r="V26" s="605"/>
      <c r="W26" s="605"/>
      <c r="X26" s="605"/>
      <c r="Y26" s="605"/>
      <c r="Z26" s="605"/>
      <c r="AA26" s="605"/>
    </row>
    <row r="27" spans="1:27" s="630" customFormat="1" ht="10.5" customHeight="1">
      <c r="A27" s="600"/>
      <c r="B27" s="691"/>
      <c r="C27" s="610"/>
      <c r="D27" s="249"/>
      <c r="E27" s="1058"/>
      <c r="F27" s="1058"/>
      <c r="G27" s="1058"/>
      <c r="H27" s="1058"/>
      <c r="I27" s="1058"/>
      <c r="J27" s="1058"/>
      <c r="K27" s="1058"/>
      <c r="L27" s="1058"/>
      <c r="M27" s="1058"/>
      <c r="N27" s="1058"/>
      <c r="O27" s="1058"/>
      <c r="P27" s="1058"/>
      <c r="Q27" s="1058"/>
      <c r="R27" s="914"/>
      <c r="S27" s="119"/>
      <c r="T27" s="605"/>
      <c r="U27" s="605"/>
      <c r="V27" s="605"/>
      <c r="W27" s="605"/>
      <c r="X27" s="605"/>
      <c r="Y27" s="605"/>
      <c r="Z27" s="605"/>
      <c r="AA27" s="605"/>
    </row>
    <row r="28" spans="1:27" s="630" customFormat="1" ht="6" customHeight="1">
      <c r="A28" s="600"/>
      <c r="B28" s="691"/>
      <c r="C28" s="610"/>
      <c r="D28" s="249"/>
      <c r="E28" s="1058"/>
      <c r="F28" s="1058"/>
      <c r="G28" s="1058"/>
      <c r="H28" s="1058"/>
      <c r="I28" s="1058"/>
      <c r="J28" s="1058"/>
      <c r="K28" s="1058"/>
      <c r="L28" s="1058"/>
      <c r="M28" s="1058"/>
      <c r="N28" s="1058"/>
      <c r="O28" s="1058"/>
      <c r="P28" s="1058"/>
      <c r="Q28" s="1058"/>
      <c r="R28" s="914"/>
      <c r="S28" s="119"/>
      <c r="T28" s="605"/>
      <c r="U28" s="605"/>
      <c r="V28" s="605"/>
      <c r="W28" s="605"/>
      <c r="X28" s="605"/>
      <c r="Y28" s="605"/>
      <c r="Z28" s="605"/>
      <c r="AA28" s="605"/>
    </row>
    <row r="29" spans="1:27" s="1055" customFormat="1" ht="15" customHeight="1">
      <c r="A29" s="1053"/>
      <c r="B29" s="727"/>
      <c r="C29" s="1124" t="s">
        <v>383</v>
      </c>
      <c r="D29" s="322"/>
      <c r="E29" s="1059"/>
      <c r="F29" s="1060"/>
      <c r="G29" s="1060"/>
      <c r="H29" s="1060"/>
      <c r="I29" s="1060"/>
      <c r="J29" s="1060"/>
      <c r="K29" s="1060"/>
      <c r="L29" s="1060"/>
      <c r="M29" s="1060"/>
      <c r="N29" s="1060"/>
      <c r="O29" s="1060"/>
      <c r="P29" s="1060"/>
      <c r="Q29" s="1060"/>
      <c r="R29" s="1147"/>
      <c r="S29" s="548"/>
      <c r="T29" s="1054"/>
      <c r="U29" s="1054"/>
      <c r="V29" s="1054"/>
      <c r="W29" s="1054"/>
      <c r="X29" s="1054"/>
      <c r="Y29" s="1054"/>
      <c r="Z29" s="1054"/>
      <c r="AA29" s="1054"/>
    </row>
    <row r="30" spans="1:27" s="630" customFormat="1" ht="11.25" customHeight="1">
      <c r="A30" s="600"/>
      <c r="B30" s="691"/>
      <c r="C30" s="1127"/>
      <c r="D30" s="138" t="s">
        <v>169</v>
      </c>
      <c r="E30" s="1057">
        <v>-12.5</v>
      </c>
      <c r="F30" s="1057">
        <v>-12.7</v>
      </c>
      <c r="G30" s="1057">
        <v>-12.6</v>
      </c>
      <c r="H30" s="1057">
        <v>-12.8</v>
      </c>
      <c r="I30" s="1057">
        <v>-14.2</v>
      </c>
      <c r="J30" s="1057">
        <v>-15.8</v>
      </c>
      <c r="K30" s="1057">
        <v>-17.100000000000001</v>
      </c>
      <c r="L30" s="1057">
        <v>-15.9</v>
      </c>
      <c r="M30" s="1057">
        <v>-14.4</v>
      </c>
      <c r="N30" s="1057">
        <v>-12.7</v>
      </c>
      <c r="O30" s="1057">
        <v>-11.7</v>
      </c>
      <c r="P30" s="1057">
        <v>-11.2</v>
      </c>
      <c r="Q30" s="1057">
        <v>-10</v>
      </c>
      <c r="R30" s="1148"/>
      <c r="S30" s="119"/>
      <c r="T30" s="605"/>
      <c r="U30" s="605"/>
      <c r="V30" s="605"/>
      <c r="W30" s="605"/>
      <c r="X30" s="605"/>
      <c r="Y30" s="605"/>
      <c r="Z30" s="605"/>
      <c r="AA30" s="605"/>
    </row>
    <row r="31" spans="1:27" s="630" customFormat="1" ht="12.75" customHeight="1">
      <c r="A31" s="600"/>
      <c r="B31" s="691"/>
      <c r="C31" s="1127"/>
      <c r="D31" s="138" t="s">
        <v>166</v>
      </c>
      <c r="E31" s="1057">
        <v>-58.6</v>
      </c>
      <c r="F31" s="1057">
        <v>-58.9</v>
      </c>
      <c r="G31" s="1057">
        <v>-57</v>
      </c>
      <c r="H31" s="1057">
        <v>-57.6</v>
      </c>
      <c r="I31" s="1057">
        <v>-58</v>
      </c>
      <c r="J31" s="1057">
        <v>-58.6</v>
      </c>
      <c r="K31" s="1057">
        <v>-55.5</v>
      </c>
      <c r="L31" s="1057">
        <v>-53.2</v>
      </c>
      <c r="M31" s="1057">
        <v>-51</v>
      </c>
      <c r="N31" s="1057">
        <v>-50.9</v>
      </c>
      <c r="O31" s="1057">
        <v>-49</v>
      </c>
      <c r="P31" s="1057">
        <v>-47.9</v>
      </c>
      <c r="Q31" s="1057">
        <v>-46.5</v>
      </c>
      <c r="R31" s="1148"/>
      <c r="S31" s="119"/>
      <c r="T31" s="605"/>
      <c r="U31" s="605"/>
      <c r="V31" s="605"/>
      <c r="W31" s="605"/>
      <c r="X31" s="605"/>
      <c r="Y31" s="605"/>
      <c r="Z31" s="605"/>
      <c r="AA31" s="605"/>
    </row>
    <row r="32" spans="1:27" s="630" customFormat="1" ht="11.25" customHeight="1">
      <c r="A32" s="600"/>
      <c r="B32" s="691"/>
      <c r="C32" s="1127"/>
      <c r="D32" s="138" t="s">
        <v>167</v>
      </c>
      <c r="E32" s="1057">
        <v>-26</v>
      </c>
      <c r="F32" s="1057">
        <v>-24.6</v>
      </c>
      <c r="G32" s="1057">
        <v>-24.9</v>
      </c>
      <c r="H32" s="1057">
        <v>-26.1</v>
      </c>
      <c r="I32" s="1057">
        <v>-29.1</v>
      </c>
      <c r="J32" s="1057">
        <v>-29.8</v>
      </c>
      <c r="K32" s="1057">
        <v>-29.3</v>
      </c>
      <c r="L32" s="1057">
        <v>-28.4</v>
      </c>
      <c r="M32" s="1057">
        <v>-27.3</v>
      </c>
      <c r="N32" s="1057">
        <v>-25.9</v>
      </c>
      <c r="O32" s="1057">
        <v>-24</v>
      </c>
      <c r="P32" s="1057">
        <v>-22.1</v>
      </c>
      <c r="Q32" s="1057">
        <v>-21</v>
      </c>
      <c r="R32" s="1148"/>
      <c r="S32" s="119"/>
      <c r="T32" s="605"/>
      <c r="U32" s="605"/>
      <c r="V32" s="605"/>
      <c r="W32" s="605"/>
      <c r="X32" s="605"/>
      <c r="Y32" s="605"/>
      <c r="Z32" s="605"/>
      <c r="AA32" s="605"/>
    </row>
    <row r="33" spans="1:27" s="630" customFormat="1" ht="12" customHeight="1">
      <c r="A33" s="600"/>
      <c r="B33" s="691"/>
      <c r="C33" s="1127"/>
      <c r="D33" s="138" t="s">
        <v>170</v>
      </c>
      <c r="E33" s="1057">
        <v>-16.7</v>
      </c>
      <c r="F33" s="1057">
        <v>-15.8</v>
      </c>
      <c r="G33" s="1057">
        <v>-13.9</v>
      </c>
      <c r="H33" s="1057">
        <v>-14.6</v>
      </c>
      <c r="I33" s="1057">
        <v>-15.4</v>
      </c>
      <c r="J33" s="1057">
        <v>-17.7</v>
      </c>
      <c r="K33" s="1057">
        <v>-18.2</v>
      </c>
      <c r="L33" s="1057">
        <v>-18.7</v>
      </c>
      <c r="M33" s="1057">
        <v>-18.3</v>
      </c>
      <c r="N33" s="1057">
        <v>-17.8</v>
      </c>
      <c r="O33" s="1057">
        <v>-18.100000000000001</v>
      </c>
      <c r="P33" s="1057">
        <v>-18.5</v>
      </c>
      <c r="Q33" s="1057">
        <v>-17.399999999999999</v>
      </c>
      <c r="R33" s="1148"/>
      <c r="S33" s="119"/>
      <c r="T33" s="605"/>
      <c r="U33" s="605"/>
      <c r="V33" s="605"/>
      <c r="W33" s="605"/>
      <c r="X33" s="605"/>
      <c r="Y33" s="605"/>
      <c r="Z33" s="605"/>
      <c r="AA33" s="605"/>
    </row>
    <row r="34" spans="1:27" s="1055" customFormat="1" ht="21" customHeight="1">
      <c r="A34" s="1053"/>
      <c r="B34" s="727"/>
      <c r="C34" s="1636" t="s">
        <v>382</v>
      </c>
      <c r="D34" s="1636"/>
      <c r="E34" s="1061">
        <v>69.900000000000006</v>
      </c>
      <c r="F34" s="1061">
        <v>69</v>
      </c>
      <c r="G34" s="1061">
        <v>67.2</v>
      </c>
      <c r="H34" s="1061">
        <v>68</v>
      </c>
      <c r="I34" s="1061">
        <v>71</v>
      </c>
      <c r="J34" s="1061">
        <v>72.900000000000006</v>
      </c>
      <c r="K34" s="1061">
        <v>74.099999999999994</v>
      </c>
      <c r="L34" s="1061">
        <v>72.900000000000006</v>
      </c>
      <c r="M34" s="1061">
        <v>72</v>
      </c>
      <c r="N34" s="1061">
        <v>70.7</v>
      </c>
      <c r="O34" s="1061">
        <v>69</v>
      </c>
      <c r="P34" s="1061">
        <v>68.599999999999994</v>
      </c>
      <c r="Q34" s="1061">
        <v>67</v>
      </c>
      <c r="R34" s="1147"/>
      <c r="S34" s="548"/>
    </row>
    <row r="35" spans="1:27" s="1067" customFormat="1" ht="16.5" customHeight="1">
      <c r="A35" s="1062"/>
      <c r="B35" s="1063"/>
      <c r="C35" s="498" t="s">
        <v>438</v>
      </c>
      <c r="D35" s="1064"/>
      <c r="E35" s="1065">
        <v>-51.5</v>
      </c>
      <c r="F35" s="1065">
        <v>-50.4</v>
      </c>
      <c r="G35" s="1065">
        <v>-49.2</v>
      </c>
      <c r="H35" s="1065">
        <v>-51.4</v>
      </c>
      <c r="I35" s="1065">
        <v>-55.3</v>
      </c>
      <c r="J35" s="1065">
        <v>-59</v>
      </c>
      <c r="K35" s="1065">
        <v>-59.8</v>
      </c>
      <c r="L35" s="1065">
        <v>-58.7</v>
      </c>
      <c r="M35" s="1065">
        <v>-56.3</v>
      </c>
      <c r="N35" s="1065">
        <v>-55.3</v>
      </c>
      <c r="O35" s="1065">
        <v>-54.2</v>
      </c>
      <c r="P35" s="1065">
        <v>-55</v>
      </c>
      <c r="Q35" s="1065">
        <v>-53.9</v>
      </c>
      <c r="R35" s="1149"/>
      <c r="S35" s="549"/>
      <c r="T35" s="1066"/>
      <c r="U35" s="1066"/>
      <c r="V35" s="1066"/>
      <c r="W35" s="1066"/>
      <c r="X35" s="1066"/>
      <c r="Y35" s="1066"/>
      <c r="Z35" s="1066"/>
      <c r="AA35" s="1066"/>
    </row>
    <row r="36" spans="1:27" s="630" customFormat="1" ht="10.5" customHeight="1">
      <c r="A36" s="600"/>
      <c r="B36" s="691"/>
      <c r="C36" s="1068"/>
      <c r="D36" s="249"/>
      <c r="E36" s="1069"/>
      <c r="F36" s="1069"/>
      <c r="G36" s="1069"/>
      <c r="H36" s="1069"/>
      <c r="I36" s="1069"/>
      <c r="J36" s="1069"/>
      <c r="K36" s="1069"/>
      <c r="L36" s="1069"/>
      <c r="M36" s="1069"/>
      <c r="N36" s="1069"/>
      <c r="O36" s="1069"/>
      <c r="P36" s="1069"/>
      <c r="Q36" s="1069"/>
      <c r="R36" s="1148"/>
      <c r="S36" s="119"/>
    </row>
    <row r="37" spans="1:27" s="630" customFormat="1" ht="10.5" customHeight="1">
      <c r="A37" s="600"/>
      <c r="B37" s="691"/>
      <c r="C37" s="1068"/>
      <c r="D37" s="249"/>
      <c r="E37" s="1069"/>
      <c r="F37" s="1069"/>
      <c r="G37" s="1069"/>
      <c r="H37" s="1069"/>
      <c r="I37" s="1069"/>
      <c r="J37" s="1069"/>
      <c r="K37" s="1069"/>
      <c r="L37" s="1069"/>
      <c r="M37" s="1069"/>
      <c r="N37" s="1069"/>
      <c r="O37" s="1069"/>
      <c r="P37" s="1069"/>
      <c r="Q37" s="1069"/>
      <c r="R37" s="1148"/>
      <c r="S37" s="119"/>
    </row>
    <row r="38" spans="1:27" s="630" customFormat="1" ht="10.5" customHeight="1">
      <c r="A38" s="600"/>
      <c r="B38" s="691"/>
      <c r="C38" s="1068"/>
      <c r="D38" s="249"/>
      <c r="E38" s="1069"/>
      <c r="F38" s="1069"/>
      <c r="G38" s="1069"/>
      <c r="H38" s="1069"/>
      <c r="I38" s="1069"/>
      <c r="J38" s="1069"/>
      <c r="K38" s="1069"/>
      <c r="L38" s="1069"/>
      <c r="M38" s="1069"/>
      <c r="N38" s="1069"/>
      <c r="O38" s="1069"/>
      <c r="P38" s="1069"/>
      <c r="Q38" s="1069"/>
      <c r="R38" s="1148"/>
      <c r="S38" s="119"/>
    </row>
    <row r="39" spans="1:27" s="630" customFormat="1" ht="10.5" customHeight="1">
      <c r="A39" s="600"/>
      <c r="B39" s="691"/>
      <c r="C39" s="1068"/>
      <c r="D39" s="249"/>
      <c r="E39" s="1069"/>
      <c r="F39" s="1069"/>
      <c r="G39" s="1069"/>
      <c r="H39" s="1069"/>
      <c r="I39" s="1069"/>
      <c r="J39" s="1069"/>
      <c r="K39" s="1069"/>
      <c r="L39" s="1069"/>
      <c r="M39" s="1069"/>
      <c r="N39" s="1069"/>
      <c r="O39" s="1069"/>
      <c r="P39" s="1069"/>
      <c r="Q39" s="1069"/>
      <c r="R39" s="1148"/>
      <c r="S39" s="119"/>
    </row>
    <row r="40" spans="1:27" s="630" customFormat="1" ht="10.5" customHeight="1">
      <c r="A40" s="600"/>
      <c r="B40" s="691"/>
      <c r="C40" s="1068"/>
      <c r="D40" s="249"/>
      <c r="E40" s="1069"/>
      <c r="F40" s="1069"/>
      <c r="G40" s="1069"/>
      <c r="H40" s="1069"/>
      <c r="I40" s="1069"/>
      <c r="J40" s="1069"/>
      <c r="K40" s="1069"/>
      <c r="L40" s="1069"/>
      <c r="M40" s="1069"/>
      <c r="N40" s="1069"/>
      <c r="O40" s="1069"/>
      <c r="P40" s="1069"/>
      <c r="Q40" s="1069"/>
      <c r="R40" s="1148"/>
      <c r="S40" s="119"/>
    </row>
    <row r="41" spans="1:27" s="630" customFormat="1" ht="10.5" customHeight="1">
      <c r="A41" s="600"/>
      <c r="B41" s="691"/>
      <c r="C41" s="1068"/>
      <c r="D41" s="249"/>
      <c r="E41" s="1069"/>
      <c r="F41" s="1069"/>
      <c r="G41" s="1069"/>
      <c r="H41" s="1069"/>
      <c r="I41" s="1069"/>
      <c r="J41" s="1069"/>
      <c r="K41" s="1069"/>
      <c r="L41" s="1069"/>
      <c r="M41" s="1069"/>
      <c r="N41" s="1069"/>
      <c r="O41" s="1069"/>
      <c r="P41" s="1069"/>
      <c r="Q41" s="1069"/>
      <c r="R41" s="1148"/>
      <c r="S41" s="119"/>
    </row>
    <row r="42" spans="1:27" s="630" customFormat="1" ht="10.5" customHeight="1">
      <c r="A42" s="600"/>
      <c r="B42" s="691"/>
      <c r="C42" s="1068"/>
      <c r="D42" s="249"/>
      <c r="E42" s="1069"/>
      <c r="F42" s="1069"/>
      <c r="G42" s="1069"/>
      <c r="H42" s="1069"/>
      <c r="I42" s="1069"/>
      <c r="J42" s="1069"/>
      <c r="K42" s="1069"/>
      <c r="L42" s="1069"/>
      <c r="M42" s="1069"/>
      <c r="N42" s="1069"/>
      <c r="O42" s="1069"/>
      <c r="P42" s="1069"/>
      <c r="Q42" s="1069"/>
      <c r="R42" s="1148"/>
      <c r="S42" s="119"/>
    </row>
    <row r="43" spans="1:27" s="630" customFormat="1" ht="10.5" customHeight="1">
      <c r="A43" s="600"/>
      <c r="B43" s="691"/>
      <c r="C43" s="1068"/>
      <c r="D43" s="249"/>
      <c r="E43" s="1069"/>
      <c r="F43" s="1069"/>
      <c r="G43" s="1069"/>
      <c r="H43" s="1069"/>
      <c r="I43" s="1069"/>
      <c r="J43" s="1069"/>
      <c r="K43" s="1069"/>
      <c r="L43" s="1069"/>
      <c r="M43" s="1069"/>
      <c r="N43" s="1069"/>
      <c r="O43" s="1069"/>
      <c r="P43" s="1069"/>
      <c r="Q43" s="1069"/>
      <c r="R43" s="1148"/>
      <c r="S43" s="119"/>
    </row>
    <row r="44" spans="1:27" s="630" customFormat="1" ht="10.5" customHeight="1">
      <c r="A44" s="600"/>
      <c r="B44" s="691"/>
      <c r="C44" s="1068"/>
      <c r="D44" s="249"/>
      <c r="E44" s="1069"/>
      <c r="F44" s="1069"/>
      <c r="G44" s="1069"/>
      <c r="H44" s="1069"/>
      <c r="I44" s="1069"/>
      <c r="J44" s="1069"/>
      <c r="K44" s="1069"/>
      <c r="L44" s="1069"/>
      <c r="M44" s="1069"/>
      <c r="N44" s="1069"/>
      <c r="O44" s="1069"/>
      <c r="P44" s="1069"/>
      <c r="Q44" s="1069"/>
      <c r="R44" s="1148"/>
      <c r="S44" s="119"/>
    </row>
    <row r="45" spans="1:27" s="630" customFormat="1" ht="10.5" customHeight="1">
      <c r="A45" s="600"/>
      <c r="B45" s="691"/>
      <c r="C45" s="1068"/>
      <c r="D45" s="249"/>
      <c r="E45" s="1069"/>
      <c r="F45" s="1069"/>
      <c r="G45" s="1069"/>
      <c r="H45" s="1069"/>
      <c r="I45" s="1069"/>
      <c r="J45" s="1069"/>
      <c r="K45" s="1069"/>
      <c r="L45" s="1069"/>
      <c r="M45" s="1069"/>
      <c r="N45" s="1069"/>
      <c r="O45" s="1069"/>
      <c r="P45" s="1069"/>
      <c r="Q45" s="1069"/>
      <c r="R45" s="1148"/>
      <c r="S45" s="119"/>
    </row>
    <row r="46" spans="1:27" s="630" customFormat="1" ht="10.5" customHeight="1">
      <c r="A46" s="600"/>
      <c r="B46" s="691"/>
      <c r="C46" s="1068"/>
      <c r="D46" s="249"/>
      <c r="E46" s="1069"/>
      <c r="F46" s="1069"/>
      <c r="G46" s="1069"/>
      <c r="H46" s="1069"/>
      <c r="I46" s="1069"/>
      <c r="J46" s="1069"/>
      <c r="K46" s="1069"/>
      <c r="L46" s="1069"/>
      <c r="M46" s="1069"/>
      <c r="N46" s="1069"/>
      <c r="O46" s="1069"/>
      <c r="P46" s="1069"/>
      <c r="Q46" s="1069"/>
      <c r="R46" s="1148"/>
      <c r="S46" s="119"/>
    </row>
    <row r="47" spans="1:27" s="630" customFormat="1" ht="10.5" customHeight="1">
      <c r="A47" s="600"/>
      <c r="B47" s="691"/>
      <c r="C47" s="1068"/>
      <c r="D47" s="249"/>
      <c r="E47" s="1069"/>
      <c r="F47" s="1069"/>
      <c r="G47" s="1069"/>
      <c r="H47" s="1069"/>
      <c r="I47" s="1069"/>
      <c r="J47" s="1069"/>
      <c r="K47" s="1069"/>
      <c r="L47" s="1069"/>
      <c r="M47" s="1069"/>
      <c r="N47" s="1069"/>
      <c r="O47" s="1069"/>
      <c r="P47" s="1069"/>
      <c r="Q47" s="1069"/>
      <c r="R47" s="1148"/>
      <c r="S47" s="119"/>
    </row>
    <row r="48" spans="1:27" s="630" customFormat="1" ht="10.5" customHeight="1">
      <c r="A48" s="600"/>
      <c r="B48" s="691"/>
      <c r="C48" s="1068"/>
      <c r="D48" s="249"/>
      <c r="E48" s="1069"/>
      <c r="F48" s="1069"/>
      <c r="G48" s="1069"/>
      <c r="H48" s="1069"/>
      <c r="I48" s="1069"/>
      <c r="J48" s="1069"/>
      <c r="K48" s="1069"/>
      <c r="L48" s="1069"/>
      <c r="M48" s="1069"/>
      <c r="N48" s="1069"/>
      <c r="O48" s="1069"/>
      <c r="P48" s="1069"/>
      <c r="Q48" s="1069"/>
      <c r="R48" s="1148"/>
      <c r="S48" s="119"/>
    </row>
    <row r="49" spans="1:27" s="1055" customFormat="1" ht="15" customHeight="1">
      <c r="A49" s="1053"/>
      <c r="B49" s="727"/>
      <c r="C49" s="1124" t="s">
        <v>172</v>
      </c>
      <c r="D49" s="322"/>
      <c r="E49" s="1059"/>
      <c r="F49" s="1060"/>
      <c r="G49" s="1060"/>
      <c r="H49" s="1060"/>
      <c r="I49" s="1060"/>
      <c r="J49" s="1060"/>
      <c r="K49" s="1060"/>
      <c r="L49" s="1060"/>
      <c r="M49" s="1060"/>
      <c r="N49" s="1060"/>
      <c r="O49" s="1060"/>
      <c r="P49" s="1060"/>
      <c r="Q49" s="1060"/>
      <c r="R49" s="1147"/>
      <c r="S49" s="548"/>
      <c r="T49" s="1054"/>
      <c r="U49" s="1054"/>
      <c r="V49" s="1054"/>
      <c r="W49" s="1054"/>
      <c r="X49" s="1054"/>
      <c r="Y49" s="1054"/>
      <c r="Z49" s="1054"/>
      <c r="AA49" s="1054"/>
    </row>
    <row r="50" spans="1:27" s="1055" customFormat="1" ht="16.5" customHeight="1">
      <c r="A50" s="1053"/>
      <c r="B50" s="727"/>
      <c r="C50" s="1070"/>
      <c r="D50" s="355" t="s">
        <v>381</v>
      </c>
      <c r="E50" s="1065">
        <v>645.95500000000004</v>
      </c>
      <c r="F50" s="1065">
        <v>655.34199999999998</v>
      </c>
      <c r="G50" s="1065">
        <v>673.42100000000005</v>
      </c>
      <c r="H50" s="1065">
        <v>683.55700000000002</v>
      </c>
      <c r="I50" s="1065">
        <v>695</v>
      </c>
      <c r="J50" s="1065">
        <v>697.78899999999999</v>
      </c>
      <c r="K50" s="1065">
        <v>710.65200000000004</v>
      </c>
      <c r="L50" s="1065">
        <v>740.06200000000001</v>
      </c>
      <c r="M50" s="1065">
        <v>739.61099999999999</v>
      </c>
      <c r="N50" s="1065">
        <v>734.44799999999998</v>
      </c>
      <c r="O50" s="1065">
        <v>728.51199999999994</v>
      </c>
      <c r="P50" s="1065">
        <v>703.20500000000004</v>
      </c>
      <c r="Q50" s="1065">
        <v>689.93299999999999</v>
      </c>
      <c r="R50" s="1147"/>
      <c r="S50" s="548"/>
      <c r="T50" s="1054"/>
      <c r="U50" s="1054"/>
      <c r="V50" s="1054"/>
      <c r="W50" s="1054"/>
      <c r="X50" s="1054"/>
      <c r="Y50" s="1054"/>
      <c r="Z50" s="1054"/>
      <c r="AA50" s="1054"/>
    </row>
    <row r="51" spans="1:27" s="1076" customFormat="1" ht="12" customHeight="1">
      <c r="A51" s="1072"/>
      <c r="B51" s="1073"/>
      <c r="C51" s="1074"/>
      <c r="D51" s="1123" t="s">
        <v>286</v>
      </c>
      <c r="E51" s="1057">
        <v>40.834000000000003</v>
      </c>
      <c r="F51" s="1057">
        <v>39.164999999999999</v>
      </c>
      <c r="G51" s="1057">
        <v>38.71</v>
      </c>
      <c r="H51" s="1057">
        <v>38.972000000000001</v>
      </c>
      <c r="I51" s="1057">
        <v>40.473999999999997</v>
      </c>
      <c r="J51" s="1057">
        <v>41.5</v>
      </c>
      <c r="K51" s="1057">
        <v>41.515999999999998</v>
      </c>
      <c r="L51" s="1057">
        <v>43.326999999999998</v>
      </c>
      <c r="M51" s="1057">
        <v>43.732999999999997</v>
      </c>
      <c r="N51" s="1057">
        <v>42.695999999999998</v>
      </c>
      <c r="O51" s="1057">
        <v>41.280999999999999</v>
      </c>
      <c r="P51" s="1057">
        <v>38.317</v>
      </c>
      <c r="Q51" s="1057">
        <v>36.679000000000002</v>
      </c>
      <c r="R51" s="1150"/>
      <c r="S51" s="119"/>
      <c r="T51" s="1075"/>
      <c r="U51" s="1075"/>
      <c r="V51" s="1075"/>
      <c r="W51" s="1075"/>
      <c r="X51" s="1075"/>
      <c r="Y51" s="1075"/>
      <c r="Z51" s="1075"/>
      <c r="AA51" s="1075"/>
    </row>
    <row r="52" spans="1:27" s="1080" customFormat="1" ht="16.5" customHeight="1">
      <c r="A52" s="1077"/>
      <c r="B52" s="1078"/>
      <c r="C52" s="1079"/>
      <c r="D52" s="355" t="s">
        <v>379</v>
      </c>
      <c r="E52" s="1065">
        <v>56.164999999999999</v>
      </c>
      <c r="F52" s="1065">
        <v>62.167000000000002</v>
      </c>
      <c r="G52" s="1065">
        <v>60.4</v>
      </c>
      <c r="H52" s="1065">
        <v>74.787999999999997</v>
      </c>
      <c r="I52" s="1065">
        <v>75.742000000000004</v>
      </c>
      <c r="J52" s="1065">
        <v>69.870999999999995</v>
      </c>
      <c r="K52" s="1065">
        <v>54.195999999999998</v>
      </c>
      <c r="L52" s="1065">
        <v>74.521000000000001</v>
      </c>
      <c r="M52" s="1065">
        <v>57.112000000000002</v>
      </c>
      <c r="N52" s="1065">
        <v>63.494</v>
      </c>
      <c r="O52" s="1065">
        <v>57.991999999999997</v>
      </c>
      <c r="P52" s="1065">
        <v>54.566000000000003</v>
      </c>
      <c r="Q52" s="1065">
        <v>52.587000000000003</v>
      </c>
      <c r="R52" s="1151"/>
      <c r="S52" s="548"/>
      <c r="T52" s="1071"/>
      <c r="U52" s="1071"/>
      <c r="V52" s="1071"/>
      <c r="W52" s="1071"/>
      <c r="X52" s="1071"/>
      <c r="Y52" s="1071"/>
      <c r="Z52" s="1071"/>
      <c r="AA52" s="1071"/>
    </row>
    <row r="53" spans="1:27" s="630" customFormat="1" ht="11.25" customHeight="1">
      <c r="A53" s="600"/>
      <c r="B53" s="691"/>
      <c r="C53" s="1068"/>
      <c r="D53" s="1123" t="s">
        <v>287</v>
      </c>
      <c r="E53" s="1057">
        <v>16.399999999999999</v>
      </c>
      <c r="F53" s="1057">
        <v>13</v>
      </c>
      <c r="G53" s="1057">
        <v>12.4</v>
      </c>
      <c r="H53" s="1057">
        <v>-7.1</v>
      </c>
      <c r="I53" s="1057">
        <v>9</v>
      </c>
      <c r="J53" s="1057">
        <v>1.7</v>
      </c>
      <c r="K53" s="1057">
        <v>-15.6</v>
      </c>
      <c r="L53" s="1057">
        <v>-1.8</v>
      </c>
      <c r="M53" s="1057">
        <v>-5.2</v>
      </c>
      <c r="N53" s="1057">
        <v>-3</v>
      </c>
      <c r="O53" s="1057">
        <v>9.5</v>
      </c>
      <c r="P53" s="1057">
        <v>-4</v>
      </c>
      <c r="Q53" s="1057">
        <v>-6.4</v>
      </c>
      <c r="R53" s="1148"/>
      <c r="S53" s="119"/>
      <c r="T53" s="605"/>
      <c r="U53" s="605"/>
      <c r="V53" s="605"/>
      <c r="W53" s="605"/>
      <c r="X53" s="605"/>
      <c r="Y53" s="605"/>
      <c r="Z53" s="605"/>
      <c r="AA53" s="605"/>
    </row>
    <row r="54" spans="1:27" s="1055" customFormat="1" ht="16.5" customHeight="1">
      <c r="A54" s="1053"/>
      <c r="B54" s="727"/>
      <c r="C54" s="1124" t="s">
        <v>380</v>
      </c>
      <c r="D54" s="322"/>
      <c r="E54" s="1065">
        <v>8.3859999999999992</v>
      </c>
      <c r="F54" s="1065">
        <v>8.6059999999999999</v>
      </c>
      <c r="G54" s="1065">
        <v>8.6859999999999999</v>
      </c>
      <c r="H54" s="1065">
        <v>9.2360000000000007</v>
      </c>
      <c r="I54" s="1065">
        <v>9.234</v>
      </c>
      <c r="J54" s="1065">
        <v>8.2089999999999996</v>
      </c>
      <c r="K54" s="1065">
        <v>5.875</v>
      </c>
      <c r="L54" s="1065">
        <v>8.5820000000000007</v>
      </c>
      <c r="M54" s="1065">
        <v>7.6559999999999997</v>
      </c>
      <c r="N54" s="1065">
        <v>9.65</v>
      </c>
      <c r="O54" s="1065">
        <v>11.62</v>
      </c>
      <c r="P54" s="1065">
        <v>12.818</v>
      </c>
      <c r="Q54" s="1065">
        <v>10.974</v>
      </c>
      <c r="R54" s="1147"/>
      <c r="S54" s="548"/>
      <c r="T54" s="1054"/>
      <c r="U54" s="1054"/>
      <c r="V54" s="1054"/>
      <c r="W54" s="1054"/>
      <c r="X54" s="1054"/>
      <c r="Y54" s="1054"/>
      <c r="Z54" s="1054"/>
      <c r="AA54" s="1054"/>
    </row>
    <row r="55" spans="1:27" s="630" customFormat="1" ht="9.75" customHeight="1">
      <c r="A55" s="1032"/>
      <c r="B55" s="1081"/>
      <c r="C55" s="1082"/>
      <c r="D55" s="1123" t="s">
        <v>173</v>
      </c>
      <c r="E55" s="1057">
        <v>-8.8000000000000007</v>
      </c>
      <c r="F55" s="1057">
        <v>-10.199999999999999</v>
      </c>
      <c r="G55" s="1057">
        <v>-0.1</v>
      </c>
      <c r="H55" s="1057">
        <v>-3.5</v>
      </c>
      <c r="I55" s="1057">
        <v>25.1</v>
      </c>
      <c r="J55" s="1057">
        <v>22.3</v>
      </c>
      <c r="K55" s="1057">
        <v>-1.8</v>
      </c>
      <c r="L55" s="1057">
        <v>24.4</v>
      </c>
      <c r="M55" s="1057">
        <v>34.200000000000003</v>
      </c>
      <c r="N55" s="1057">
        <v>28.4</v>
      </c>
      <c r="O55" s="1057">
        <v>62.4</v>
      </c>
      <c r="P55" s="1057">
        <v>49.9</v>
      </c>
      <c r="Q55" s="1057">
        <v>30.9</v>
      </c>
      <c r="R55" s="1148"/>
      <c r="S55" s="119"/>
      <c r="T55" s="605"/>
      <c r="U55" s="605"/>
      <c r="V55" s="605"/>
      <c r="W55" s="605"/>
      <c r="X55" s="605"/>
      <c r="Y55" s="605"/>
      <c r="Z55" s="605"/>
      <c r="AA55" s="605"/>
    </row>
    <row r="56" spans="1:27" s="1055" customFormat="1" ht="16.5" customHeight="1">
      <c r="A56" s="1053"/>
      <c r="B56" s="727"/>
      <c r="C56" s="1636" t="s">
        <v>437</v>
      </c>
      <c r="D56" s="1636"/>
      <c r="E56" s="1065">
        <v>356.5</v>
      </c>
      <c r="F56" s="1065">
        <v>361.9</v>
      </c>
      <c r="G56" s="1065">
        <v>370.15699999999998</v>
      </c>
      <c r="H56" s="1065">
        <v>376.065</v>
      </c>
      <c r="I56" s="1065">
        <v>375.38600000000002</v>
      </c>
      <c r="J56" s="1065">
        <v>391.60300000000001</v>
      </c>
      <c r="K56" s="1065">
        <v>400.23399999999998</v>
      </c>
      <c r="L56" s="1065">
        <v>417.774</v>
      </c>
      <c r="M56" s="1065">
        <v>420.93700000000001</v>
      </c>
      <c r="N56" s="1065">
        <v>418.71800000000002</v>
      </c>
      <c r="O56" s="1065">
        <v>420.57100000000003</v>
      </c>
      <c r="P56" s="1065">
        <v>400.077</v>
      </c>
      <c r="Q56" s="1065">
        <v>394.90899999999999</v>
      </c>
      <c r="R56" s="1147"/>
      <c r="S56" s="548"/>
      <c r="T56" s="1054"/>
      <c r="U56" s="1054"/>
      <c r="V56" s="1054"/>
      <c r="W56" s="1054"/>
      <c r="X56" s="1054"/>
      <c r="Y56" s="1054"/>
      <c r="Z56" s="1054"/>
      <c r="AA56" s="1054"/>
    </row>
    <row r="57" spans="1:27" s="630" customFormat="1" ht="10.5" customHeight="1">
      <c r="A57" s="600"/>
      <c r="B57" s="691"/>
      <c r="C57" s="1083"/>
      <c r="D57" s="1083"/>
      <c r="E57" s="1084"/>
      <c r="F57" s="1085"/>
      <c r="G57" s="1085"/>
      <c r="H57" s="1085"/>
      <c r="I57" s="1085"/>
      <c r="J57" s="1085"/>
      <c r="K57" s="1085"/>
      <c r="L57" s="1085"/>
      <c r="M57" s="1085"/>
      <c r="N57" s="1085"/>
      <c r="O57" s="1085"/>
      <c r="P57" s="1085"/>
      <c r="Q57" s="1085"/>
      <c r="R57" s="1148"/>
      <c r="S57" s="119"/>
    </row>
    <row r="58" spans="1:27" s="630" customFormat="1" ht="10.5" customHeight="1">
      <c r="A58" s="600"/>
      <c r="B58" s="691"/>
      <c r="C58" s="1068"/>
      <c r="D58" s="249"/>
      <c r="E58" s="1058"/>
      <c r="F58" s="1058"/>
      <c r="G58" s="1058"/>
      <c r="H58" s="1058"/>
      <c r="I58" s="1058"/>
      <c r="J58" s="1058"/>
      <c r="K58" s="1058"/>
      <c r="L58" s="1058"/>
      <c r="M58" s="1058"/>
      <c r="N58" s="1058"/>
      <c r="O58" s="1058"/>
      <c r="P58" s="1058"/>
      <c r="Q58" s="1058"/>
      <c r="R58" s="1148"/>
      <c r="S58" s="119"/>
    </row>
    <row r="59" spans="1:27" s="630" customFormat="1" ht="10.5" customHeight="1">
      <c r="A59" s="600"/>
      <c r="B59" s="691"/>
      <c r="C59" s="1068"/>
      <c r="D59" s="249"/>
      <c r="E59" s="1069"/>
      <c r="F59" s="1069"/>
      <c r="G59" s="1069"/>
      <c r="H59" s="1069"/>
      <c r="I59" s="1069"/>
      <c r="J59" s="1069"/>
      <c r="K59" s="1069"/>
      <c r="L59" s="1069"/>
      <c r="M59" s="1069"/>
      <c r="N59" s="1069"/>
      <c r="O59" s="1069"/>
      <c r="P59" s="1069"/>
      <c r="Q59" s="1069"/>
      <c r="R59" s="1148"/>
      <c r="S59" s="119"/>
    </row>
    <row r="60" spans="1:27" s="630" customFormat="1" ht="10.5" customHeight="1">
      <c r="A60" s="600"/>
      <c r="B60" s="691"/>
      <c r="C60" s="1068"/>
      <c r="D60" s="249"/>
      <c r="E60" s="1069"/>
      <c r="F60" s="1069"/>
      <c r="G60" s="1069"/>
      <c r="H60" s="1069"/>
      <c r="I60" s="1069"/>
      <c r="J60" s="1069"/>
      <c r="K60" s="1069"/>
      <c r="L60" s="1069"/>
      <c r="M60" s="1069"/>
      <c r="N60" s="1069"/>
      <c r="O60" s="1069"/>
      <c r="P60" s="1069"/>
      <c r="Q60" s="1069"/>
      <c r="R60" s="1148"/>
      <c r="S60" s="119"/>
    </row>
    <row r="61" spans="1:27" s="630" customFormat="1" ht="10.5" customHeight="1">
      <c r="A61" s="600"/>
      <c r="B61" s="691"/>
      <c r="C61" s="1068"/>
      <c r="D61" s="249"/>
      <c r="E61" s="1069"/>
      <c r="F61" s="1069"/>
      <c r="G61" s="1069"/>
      <c r="H61" s="1069"/>
      <c r="I61" s="1069"/>
      <c r="J61" s="1069"/>
      <c r="K61" s="1069"/>
      <c r="L61" s="1069"/>
      <c r="M61" s="1069"/>
      <c r="N61" s="1069"/>
      <c r="O61" s="1069"/>
      <c r="P61" s="1069"/>
      <c r="Q61" s="1069"/>
      <c r="R61" s="1148"/>
      <c r="S61" s="119"/>
    </row>
    <row r="62" spans="1:27" s="630" customFormat="1" ht="10.5" customHeight="1">
      <c r="A62" s="600"/>
      <c r="B62" s="691"/>
      <c r="C62" s="1068"/>
      <c r="D62" s="249"/>
      <c r="E62" s="1069"/>
      <c r="F62" s="1069"/>
      <c r="G62" s="1069"/>
      <c r="H62" s="1069"/>
      <c r="I62" s="1069"/>
      <c r="J62" s="1069"/>
      <c r="K62" s="1069"/>
      <c r="L62" s="1069"/>
      <c r="M62" s="1069"/>
      <c r="N62" s="1069"/>
      <c r="O62" s="1069"/>
      <c r="P62" s="1069"/>
      <c r="Q62" s="1069"/>
      <c r="R62" s="1148"/>
      <c r="S62" s="119"/>
    </row>
    <row r="63" spans="1:27" s="630" customFormat="1" ht="10.5" customHeight="1">
      <c r="A63" s="600"/>
      <c r="B63" s="691"/>
      <c r="C63" s="1068"/>
      <c r="D63" s="249"/>
      <c r="E63" s="1069"/>
      <c r="F63" s="1069"/>
      <c r="G63" s="1069"/>
      <c r="H63" s="1069"/>
      <c r="I63" s="1069"/>
      <c r="J63" s="1069"/>
      <c r="K63" s="1069"/>
      <c r="L63" s="1069"/>
      <c r="M63" s="1069"/>
      <c r="N63" s="1069"/>
      <c r="O63" s="1069"/>
      <c r="P63" s="1069"/>
      <c r="Q63" s="1069"/>
      <c r="R63" s="1148"/>
      <c r="S63" s="119"/>
    </row>
    <row r="64" spans="1:27" s="630" customFormat="1" ht="10.5" customHeight="1">
      <c r="A64" s="600"/>
      <c r="B64" s="691"/>
      <c r="C64" s="1068"/>
      <c r="D64" s="249"/>
      <c r="E64" s="1069"/>
      <c r="F64" s="1069"/>
      <c r="G64" s="1069"/>
      <c r="H64" s="1069"/>
      <c r="I64" s="1069"/>
      <c r="J64" s="1069"/>
      <c r="K64" s="1069"/>
      <c r="L64" s="1069"/>
      <c r="M64" s="1069"/>
      <c r="N64" s="1069"/>
      <c r="O64" s="1069"/>
      <c r="P64" s="1069"/>
      <c r="Q64" s="1069"/>
      <c r="R64" s="1148"/>
      <c r="S64" s="119"/>
    </row>
    <row r="65" spans="1:19" s="630" customFormat="1" ht="10.5" customHeight="1">
      <c r="A65" s="600"/>
      <c r="B65" s="691"/>
      <c r="C65" s="1068"/>
      <c r="D65" s="249"/>
      <c r="E65" s="1069"/>
      <c r="F65" s="1069"/>
      <c r="G65" s="1069"/>
      <c r="H65" s="1069"/>
      <c r="I65" s="1069"/>
      <c r="J65" s="1069"/>
      <c r="K65" s="1069"/>
      <c r="L65" s="1069"/>
      <c r="M65" s="1069"/>
      <c r="N65" s="1069"/>
      <c r="O65" s="1069"/>
      <c r="P65" s="1069"/>
      <c r="Q65" s="1069"/>
      <c r="R65" s="1148"/>
      <c r="S65" s="119"/>
    </row>
    <row r="66" spans="1:19" s="630" customFormat="1" ht="10.5" customHeight="1">
      <c r="A66" s="600"/>
      <c r="B66" s="691"/>
      <c r="C66" s="1068"/>
      <c r="D66" s="249"/>
      <c r="E66" s="1069"/>
      <c r="F66" s="1069"/>
      <c r="G66" s="1069"/>
      <c r="H66" s="1069"/>
      <c r="I66" s="1069"/>
      <c r="J66" s="1069"/>
      <c r="K66" s="1069"/>
      <c r="L66" s="1069"/>
      <c r="M66" s="1069"/>
      <c r="N66" s="1069"/>
      <c r="O66" s="1069"/>
      <c r="P66" s="1069"/>
      <c r="Q66" s="1069"/>
      <c r="R66" s="1148"/>
      <c r="S66" s="119"/>
    </row>
    <row r="67" spans="1:19" s="630" customFormat="1" ht="10.5" customHeight="1">
      <c r="A67" s="600"/>
      <c r="B67" s="691"/>
      <c r="C67" s="1068"/>
      <c r="D67" s="249"/>
      <c r="E67" s="1069"/>
      <c r="F67" s="1069"/>
      <c r="G67" s="1069"/>
      <c r="H67" s="1069"/>
      <c r="I67" s="1069"/>
      <c r="J67" s="1069"/>
      <c r="K67" s="1069"/>
      <c r="L67" s="1069"/>
      <c r="M67" s="1069"/>
      <c r="N67" s="1069"/>
      <c r="O67" s="1069"/>
      <c r="P67" s="1069"/>
      <c r="Q67" s="1069"/>
      <c r="R67" s="1148"/>
      <c r="S67" s="119"/>
    </row>
    <row r="68" spans="1:19" s="630" customFormat="1" ht="10.5" customHeight="1">
      <c r="A68" s="600"/>
      <c r="B68" s="691"/>
      <c r="C68" s="1068"/>
      <c r="D68" s="249"/>
      <c r="E68" s="1069"/>
      <c r="F68" s="1069"/>
      <c r="G68" s="1069"/>
      <c r="H68" s="1069"/>
      <c r="I68" s="1069"/>
      <c r="J68" s="1069"/>
      <c r="K68" s="1069"/>
      <c r="L68" s="1069"/>
      <c r="M68" s="1069"/>
      <c r="N68" s="1069"/>
      <c r="O68" s="1069"/>
      <c r="P68" s="1069"/>
      <c r="Q68" s="1069"/>
      <c r="R68" s="1148"/>
      <c r="S68" s="119"/>
    </row>
    <row r="69" spans="1:19" s="630" customFormat="1" ht="10.5" customHeight="1">
      <c r="A69" s="600"/>
      <c r="B69" s="691"/>
      <c r="C69" s="1068"/>
      <c r="D69" s="249"/>
      <c r="E69" s="1069"/>
      <c r="F69" s="1069"/>
      <c r="G69" s="1069"/>
      <c r="H69" s="1069"/>
      <c r="I69" s="1069"/>
      <c r="J69" s="1069"/>
      <c r="K69" s="1069"/>
      <c r="L69" s="1069"/>
      <c r="M69" s="1069"/>
      <c r="N69" s="1069"/>
      <c r="O69" s="1069"/>
      <c r="P69" s="1069"/>
      <c r="Q69" s="1069"/>
      <c r="R69" s="1148"/>
      <c r="S69" s="119"/>
    </row>
    <row r="70" spans="1:19" s="630" customFormat="1" ht="20.25" customHeight="1">
      <c r="A70" s="600"/>
      <c r="B70" s="691"/>
      <c r="C70" s="1630" t="s">
        <v>174</v>
      </c>
      <c r="D70" s="1630"/>
      <c r="E70" s="1630"/>
      <c r="F70" s="1630"/>
      <c r="G70" s="1630"/>
      <c r="H70" s="1630"/>
      <c r="I70" s="1630"/>
      <c r="J70" s="1630"/>
      <c r="K70" s="1630"/>
      <c r="L70" s="1630"/>
      <c r="M70" s="1630"/>
      <c r="N70" s="1630"/>
      <c r="O70" s="1630"/>
      <c r="P70" s="1630"/>
      <c r="Q70" s="1630"/>
      <c r="R70" s="1148"/>
      <c r="S70" s="119"/>
    </row>
    <row r="71" spans="1:19" s="630" customFormat="1" ht="15.75" customHeight="1">
      <c r="A71" s="600"/>
      <c r="B71" s="691"/>
      <c r="C71" s="1631" t="s">
        <v>285</v>
      </c>
      <c r="D71" s="1631"/>
      <c r="E71" s="1631"/>
      <c r="F71" s="1631"/>
      <c r="G71" s="1631"/>
      <c r="H71" s="1631"/>
      <c r="I71" s="1631"/>
      <c r="J71" s="1631"/>
      <c r="K71" s="1631"/>
      <c r="L71" s="1631"/>
      <c r="M71" s="1631"/>
      <c r="N71" s="1631"/>
      <c r="O71" s="1631"/>
      <c r="P71" s="1631"/>
      <c r="Q71" s="1631"/>
      <c r="R71" s="1148"/>
      <c r="S71" s="119"/>
    </row>
    <row r="72" spans="1:19">
      <c r="A72" s="600"/>
      <c r="B72" s="1086">
        <v>20</v>
      </c>
      <c r="C72" s="1125" t="s">
        <v>502</v>
      </c>
      <c r="D72" s="1087"/>
      <c r="E72" s="1047"/>
      <c r="F72" s="1088"/>
      <c r="G72" s="1088"/>
      <c r="H72" s="1088"/>
      <c r="I72" s="1088"/>
      <c r="J72" s="1089"/>
      <c r="K72" s="1089"/>
      <c r="L72" s="1089"/>
      <c r="M72" s="1089"/>
      <c r="N72" s="1090"/>
      <c r="O72" s="1090"/>
      <c r="P72" s="1090"/>
      <c r="Q72" s="1126"/>
      <c r="R72" s="1152"/>
      <c r="S72" s="1126"/>
    </row>
    <row r="73" spans="1:19">
      <c r="C73" s="1091"/>
      <c r="D73" s="1091"/>
      <c r="E73" s="1092"/>
      <c r="F73" s="1092"/>
      <c r="G73" s="1092"/>
      <c r="H73" s="1093"/>
      <c r="I73" s="1093"/>
      <c r="S73" s="1094"/>
    </row>
    <row r="74" spans="1:19">
      <c r="C74" s="1091"/>
      <c r="D74" s="1091"/>
      <c r="E74" s="1091"/>
      <c r="F74" s="1091"/>
      <c r="G74" s="1091"/>
      <c r="H74" s="1091"/>
      <c r="I74" s="1091"/>
      <c r="J74" s="1091"/>
      <c r="K74" s="1091"/>
      <c r="L74" s="1091"/>
      <c r="M74" s="1091"/>
      <c r="N74" s="1091"/>
      <c r="O74" s="1091"/>
      <c r="P74" s="1091"/>
      <c r="S74" s="1091"/>
    </row>
    <row r="75" spans="1:19">
      <c r="C75" s="1091"/>
      <c r="D75" s="1091"/>
      <c r="E75" s="1091"/>
      <c r="F75" s="1091"/>
      <c r="G75" s="1091"/>
      <c r="H75" s="1091"/>
      <c r="I75" s="1091"/>
      <c r="J75" s="1091"/>
      <c r="K75" s="1091"/>
      <c r="L75" s="1091"/>
      <c r="M75" s="1091"/>
      <c r="N75" s="1091"/>
      <c r="O75" s="1091"/>
      <c r="P75" s="1091"/>
      <c r="S75" s="1091"/>
    </row>
    <row r="76" spans="1:19">
      <c r="C76" s="1091"/>
      <c r="D76" s="1091"/>
      <c r="E76" s="1091"/>
      <c r="F76" s="1091"/>
      <c r="G76" s="1091"/>
      <c r="H76" s="1091"/>
      <c r="I76" s="1091"/>
      <c r="J76" s="1091"/>
      <c r="K76" s="1091"/>
      <c r="L76" s="1091"/>
      <c r="M76" s="1091"/>
      <c r="N76" s="1091"/>
      <c r="O76" s="1091"/>
      <c r="P76" s="1091"/>
      <c r="S76" s="1091"/>
    </row>
    <row r="77" spans="1:19" ht="15" customHeight="1">
      <c r="C77" s="1091"/>
      <c r="D77" s="1091"/>
      <c r="E77" s="1091"/>
      <c r="F77" s="1091"/>
      <c r="G77" s="1091"/>
      <c r="H77" s="1091"/>
      <c r="I77" s="1091"/>
      <c r="J77" s="1091"/>
      <c r="K77" s="1091"/>
      <c r="L77" s="1091"/>
      <c r="M77" s="1091"/>
      <c r="N77" s="1091"/>
      <c r="O77" s="1091"/>
      <c r="P77" s="1091"/>
      <c r="S77" s="1091"/>
    </row>
    <row r="78" spans="1:19">
      <c r="C78" s="1091"/>
      <c r="D78" s="1091"/>
      <c r="E78" s="1091"/>
      <c r="F78" s="1091"/>
      <c r="G78" s="1091"/>
      <c r="H78" s="1091"/>
      <c r="I78" s="1091"/>
      <c r="J78" s="1091"/>
      <c r="K78" s="1091"/>
      <c r="L78" s="1091"/>
      <c r="M78" s="1091"/>
      <c r="N78" s="1091"/>
      <c r="O78" s="1091"/>
      <c r="P78" s="1091"/>
      <c r="S78" s="1091"/>
    </row>
    <row r="79" spans="1:19">
      <c r="C79" s="1091"/>
      <c r="D79" s="1091"/>
      <c r="E79" s="1091"/>
      <c r="F79" s="1091"/>
      <c r="G79" s="1091"/>
      <c r="H79" s="1091"/>
      <c r="I79" s="1091"/>
      <c r="J79" s="1091"/>
      <c r="K79" s="1091"/>
      <c r="L79" s="1091"/>
      <c r="M79" s="1091"/>
      <c r="N79" s="1091"/>
      <c r="O79" s="1091"/>
      <c r="P79" s="1091"/>
      <c r="S79" s="1091"/>
    </row>
    <row r="80" spans="1:19">
      <c r="C80" s="1091"/>
      <c r="D80" s="1091"/>
      <c r="E80" s="1091"/>
      <c r="F80" s="1091"/>
      <c r="G80" s="1091"/>
      <c r="H80" s="1091"/>
      <c r="I80" s="1091"/>
      <c r="J80" s="1091"/>
      <c r="K80" s="1091"/>
      <c r="L80" s="1091"/>
      <c r="M80" s="1091"/>
      <c r="N80" s="1091"/>
      <c r="O80" s="1091"/>
      <c r="P80" s="1091"/>
      <c r="S80" s="1091"/>
    </row>
    <row r="81" spans="3:19">
      <c r="C81" s="1091"/>
      <c r="D81" s="1091"/>
      <c r="E81" s="1091"/>
      <c r="F81" s="1091"/>
      <c r="G81" s="1091"/>
      <c r="H81" s="1091"/>
      <c r="I81" s="1091"/>
      <c r="J81" s="1091"/>
      <c r="K81" s="1091"/>
      <c r="L81" s="1091"/>
      <c r="M81" s="1091"/>
      <c r="N81" s="1091"/>
      <c r="O81" s="1091"/>
      <c r="P81" s="1091"/>
      <c r="S81" s="1091"/>
    </row>
    <row r="82" spans="3:19">
      <c r="C82" s="1091"/>
      <c r="D82" s="1091"/>
      <c r="E82" s="1091"/>
      <c r="F82" s="1091"/>
      <c r="G82" s="1091"/>
      <c r="H82" s="1091"/>
      <c r="I82" s="1091"/>
      <c r="J82" s="1091"/>
      <c r="K82" s="1091"/>
      <c r="L82" s="1091"/>
      <c r="M82" s="1091"/>
      <c r="N82" s="1091"/>
      <c r="O82" s="1091"/>
      <c r="P82" s="1091"/>
      <c r="S82" s="1091"/>
    </row>
    <row r="83" spans="3:19" ht="8.25" customHeight="1">
      <c r="C83" s="1091"/>
      <c r="D83" s="1091"/>
      <c r="E83" s="1091"/>
      <c r="F83" s="1091"/>
      <c r="G83" s="1091"/>
      <c r="H83" s="1091"/>
      <c r="I83" s="1091"/>
      <c r="J83" s="1091"/>
      <c r="K83" s="1091"/>
      <c r="L83" s="1091"/>
      <c r="M83" s="1091"/>
      <c r="N83" s="1091"/>
      <c r="O83" s="1091"/>
      <c r="P83" s="1091"/>
      <c r="S83" s="1091"/>
    </row>
    <row r="84" spans="3:19">
      <c r="C84" s="1091"/>
      <c r="D84" s="1091"/>
      <c r="E84" s="1091"/>
      <c r="F84" s="1091"/>
      <c r="G84" s="1091"/>
      <c r="H84" s="1091"/>
      <c r="I84" s="1091"/>
      <c r="J84" s="1091"/>
      <c r="K84" s="1091"/>
      <c r="L84" s="1091"/>
      <c r="M84" s="1091"/>
      <c r="N84" s="1091"/>
      <c r="O84" s="1091"/>
      <c r="P84" s="1091"/>
      <c r="Q84" s="1091"/>
      <c r="R84" s="1141"/>
      <c r="S84" s="1091"/>
    </row>
    <row r="85" spans="3:19" ht="9" customHeight="1">
      <c r="C85" s="1091"/>
      <c r="D85" s="1091"/>
      <c r="E85" s="1091"/>
      <c r="F85" s="1091"/>
      <c r="G85" s="1091"/>
      <c r="H85" s="1091"/>
      <c r="I85" s="1091"/>
      <c r="J85" s="1091"/>
      <c r="K85" s="1091"/>
      <c r="L85" s="1091"/>
      <c r="M85" s="1091"/>
      <c r="N85" s="1091"/>
      <c r="O85" s="1091"/>
      <c r="P85" s="1091"/>
      <c r="Q85" s="1091"/>
      <c r="R85" s="1141"/>
      <c r="S85" s="1091"/>
    </row>
    <row r="86" spans="3:19" ht="8.25" customHeight="1">
      <c r="C86" s="1091"/>
      <c r="D86" s="1091"/>
      <c r="E86" s="1091"/>
      <c r="F86" s="1091"/>
      <c r="G86" s="1091"/>
      <c r="H86" s="1091"/>
      <c r="I86" s="1091"/>
      <c r="J86" s="1091"/>
      <c r="K86" s="1091"/>
      <c r="L86" s="1091"/>
      <c r="M86" s="1091"/>
      <c r="N86" s="1091"/>
      <c r="O86" s="1091"/>
      <c r="P86" s="1091"/>
      <c r="Q86" s="1091"/>
      <c r="R86" s="1141"/>
      <c r="S86" s="1091"/>
    </row>
    <row r="87" spans="3:19" ht="9.75" customHeight="1">
      <c r="C87" s="1091"/>
      <c r="D87" s="1091"/>
      <c r="E87" s="1091"/>
      <c r="F87" s="1091"/>
      <c r="G87" s="1091"/>
      <c r="H87" s="1091"/>
      <c r="I87" s="1091"/>
      <c r="J87" s="1091"/>
      <c r="K87" s="1091"/>
      <c r="L87" s="1091"/>
      <c r="M87" s="1091"/>
      <c r="N87" s="1091"/>
      <c r="O87" s="1091"/>
      <c r="P87" s="1091"/>
      <c r="Q87" s="1091"/>
      <c r="R87" s="1141"/>
      <c r="S87" s="1091"/>
    </row>
    <row r="88" spans="3:19">
      <c r="C88" s="1091"/>
      <c r="D88" s="1091"/>
      <c r="E88" s="1091"/>
      <c r="F88" s="1091"/>
      <c r="G88" s="1091"/>
      <c r="H88" s="1091"/>
      <c r="I88" s="1091"/>
      <c r="J88" s="1091"/>
      <c r="K88" s="1091"/>
      <c r="L88" s="1091"/>
      <c r="M88" s="1091"/>
      <c r="N88" s="1091"/>
      <c r="O88" s="1091"/>
      <c r="P88" s="1091"/>
      <c r="Q88" s="1091"/>
      <c r="R88" s="1141"/>
      <c r="S88" s="1091"/>
    </row>
    <row r="89" spans="3:19">
      <c r="C89" s="1091"/>
      <c r="D89" s="1091"/>
      <c r="E89" s="1091"/>
      <c r="F89" s="1091"/>
      <c r="G89" s="1091"/>
      <c r="H89" s="1091"/>
      <c r="I89" s="1091"/>
      <c r="J89" s="1091"/>
      <c r="K89" s="1091"/>
      <c r="L89" s="1091"/>
      <c r="M89" s="1091"/>
      <c r="N89" s="1091"/>
      <c r="O89" s="1091"/>
      <c r="P89" s="1091"/>
      <c r="Q89" s="1091"/>
      <c r="R89" s="1141"/>
      <c r="S89" s="1091"/>
    </row>
    <row r="90" spans="3:19">
      <c r="C90" s="1091"/>
      <c r="D90" s="1091"/>
      <c r="E90" s="1091"/>
      <c r="F90" s="1091"/>
      <c r="G90" s="1091"/>
      <c r="H90" s="1091"/>
      <c r="I90" s="1091"/>
      <c r="J90" s="1091"/>
      <c r="K90" s="1091"/>
      <c r="L90" s="1091"/>
      <c r="M90" s="1091"/>
      <c r="N90" s="1091"/>
      <c r="O90" s="1091"/>
      <c r="P90" s="1091"/>
      <c r="Q90" s="1091"/>
      <c r="R90" s="1141"/>
      <c r="S90" s="1091"/>
    </row>
    <row r="91" spans="3:19">
      <c r="C91" s="1091"/>
      <c r="D91" s="1091"/>
      <c r="E91" s="1091"/>
      <c r="F91" s="1091"/>
      <c r="G91" s="1091"/>
      <c r="H91" s="1091"/>
      <c r="I91" s="1091"/>
      <c r="J91" s="1091"/>
      <c r="K91" s="1091"/>
      <c r="L91" s="1091"/>
      <c r="M91" s="1091"/>
      <c r="N91" s="1091"/>
      <c r="O91" s="1091"/>
      <c r="P91" s="1091"/>
      <c r="Q91" s="1091"/>
      <c r="R91" s="1141"/>
      <c r="S91" s="1091"/>
    </row>
    <row r="92" spans="3:19">
      <c r="C92" s="1091"/>
      <c r="D92" s="1091"/>
      <c r="E92" s="1091"/>
      <c r="F92" s="1091"/>
      <c r="G92" s="1091"/>
      <c r="H92" s="1091"/>
      <c r="I92" s="1091"/>
      <c r="J92" s="1091"/>
      <c r="K92" s="1091"/>
      <c r="L92" s="1091"/>
      <c r="M92" s="1091"/>
      <c r="N92" s="1091"/>
      <c r="O92" s="1091"/>
      <c r="P92" s="1091"/>
      <c r="Q92" s="1091"/>
      <c r="R92" s="1141"/>
      <c r="S92" s="1091"/>
    </row>
    <row r="93" spans="3:19">
      <c r="C93" s="1091"/>
      <c r="D93" s="1091"/>
      <c r="E93" s="1091"/>
      <c r="F93" s="1091"/>
      <c r="G93" s="1091"/>
      <c r="H93" s="1091"/>
      <c r="I93" s="1091"/>
      <c r="J93" s="1091"/>
      <c r="K93" s="1091"/>
      <c r="L93" s="1091"/>
      <c r="M93" s="1091"/>
      <c r="N93" s="1091"/>
      <c r="O93" s="1091"/>
      <c r="P93" s="1091"/>
      <c r="Q93" s="1091"/>
      <c r="R93" s="1141"/>
      <c r="S93" s="1091"/>
    </row>
    <row r="94" spans="3:19">
      <c r="C94" s="1091"/>
      <c r="D94" s="1091"/>
      <c r="E94" s="1091"/>
      <c r="F94" s="1091"/>
      <c r="G94" s="1091"/>
      <c r="H94" s="1091"/>
      <c r="I94" s="1091"/>
      <c r="J94" s="1091"/>
      <c r="K94" s="1091"/>
      <c r="L94" s="1091"/>
      <c r="M94" s="1091"/>
      <c r="N94" s="1091"/>
      <c r="O94" s="1091"/>
      <c r="P94" s="1091"/>
      <c r="Q94" s="1091"/>
      <c r="R94" s="1141"/>
      <c r="S94" s="1091"/>
    </row>
    <row r="95" spans="3:19">
      <c r="C95" s="1091"/>
      <c r="D95" s="1091"/>
      <c r="E95" s="1091"/>
      <c r="F95" s="1091"/>
      <c r="G95" s="1091"/>
      <c r="H95" s="1091"/>
      <c r="I95" s="1091"/>
      <c r="J95" s="1091"/>
      <c r="K95" s="1091"/>
      <c r="L95" s="1091"/>
      <c r="M95" s="1091"/>
      <c r="N95" s="1091"/>
      <c r="O95" s="1091"/>
      <c r="P95" s="1091"/>
      <c r="Q95" s="1091"/>
      <c r="R95" s="1141"/>
      <c r="S95" s="1091"/>
    </row>
    <row r="96" spans="3:19">
      <c r="C96" s="1091"/>
      <c r="D96" s="1091"/>
      <c r="E96" s="1091"/>
      <c r="F96" s="1091"/>
      <c r="G96" s="1091"/>
      <c r="H96" s="1091"/>
      <c r="I96" s="1091"/>
      <c r="J96" s="1091"/>
      <c r="K96" s="1091"/>
      <c r="L96" s="1091"/>
      <c r="M96" s="1091"/>
      <c r="N96" s="1091"/>
      <c r="O96" s="1091"/>
      <c r="P96" s="1091"/>
      <c r="Q96" s="1091"/>
      <c r="R96" s="1141"/>
      <c r="S96" s="1091"/>
    </row>
    <row r="97" spans="3:19">
      <c r="C97" s="1091"/>
      <c r="D97" s="1091"/>
      <c r="E97" s="1091"/>
      <c r="F97" s="1091"/>
      <c r="G97" s="1091"/>
      <c r="H97" s="1091"/>
      <c r="I97" s="1091"/>
      <c r="J97" s="1091"/>
      <c r="K97" s="1091"/>
      <c r="L97" s="1091"/>
      <c r="M97" s="1091"/>
      <c r="N97" s="1091"/>
      <c r="O97" s="1091"/>
      <c r="P97" s="1091"/>
      <c r="Q97" s="1091"/>
      <c r="R97" s="1141"/>
      <c r="S97" s="1091"/>
    </row>
    <row r="98" spans="3:19">
      <c r="C98" s="1091"/>
      <c r="D98" s="1091"/>
      <c r="E98" s="1091"/>
      <c r="F98" s="1091"/>
      <c r="G98" s="1091"/>
      <c r="H98" s="1091"/>
      <c r="I98" s="1091"/>
      <c r="J98" s="1091"/>
      <c r="K98" s="1091"/>
      <c r="L98" s="1091"/>
      <c r="M98" s="1091"/>
      <c r="N98" s="1091"/>
      <c r="O98" s="1091"/>
      <c r="P98" s="1091"/>
      <c r="Q98" s="1091"/>
      <c r="R98" s="1141"/>
      <c r="S98" s="1091"/>
    </row>
    <row r="99" spans="3:19">
      <c r="C99" s="1091"/>
      <c r="D99" s="1091"/>
      <c r="E99" s="1091"/>
      <c r="F99" s="1091"/>
      <c r="G99" s="1091"/>
      <c r="H99" s="1091"/>
      <c r="I99" s="1091"/>
      <c r="J99" s="1091"/>
      <c r="K99" s="1091"/>
      <c r="L99" s="1091"/>
      <c r="M99" s="1091"/>
      <c r="N99" s="1091"/>
      <c r="O99" s="1091"/>
      <c r="P99" s="1091"/>
      <c r="Q99" s="1091"/>
      <c r="R99" s="1141"/>
      <c r="S99" s="1091"/>
    </row>
    <row r="100" spans="3:19">
      <c r="C100" s="1091"/>
      <c r="D100" s="1091"/>
      <c r="E100" s="1091"/>
      <c r="F100" s="1091"/>
      <c r="G100" s="1091"/>
      <c r="H100" s="1091"/>
      <c r="I100" s="1091"/>
      <c r="J100" s="1091"/>
      <c r="K100" s="1091"/>
      <c r="L100" s="1091"/>
      <c r="M100" s="1091"/>
      <c r="N100" s="1091"/>
      <c r="O100" s="1091"/>
      <c r="P100" s="1091"/>
      <c r="Q100" s="1091"/>
      <c r="R100" s="1141"/>
      <c r="S100" s="1091"/>
    </row>
    <row r="101" spans="3:19">
      <c r="C101" s="1091"/>
      <c r="D101" s="1091"/>
      <c r="E101" s="1091"/>
      <c r="F101" s="1091"/>
      <c r="G101" s="1091"/>
      <c r="H101" s="1091"/>
      <c r="I101" s="1091"/>
      <c r="J101" s="1091"/>
      <c r="K101" s="1091"/>
      <c r="L101" s="1091"/>
      <c r="M101" s="1091"/>
      <c r="N101" s="1091"/>
      <c r="O101" s="1091"/>
      <c r="P101" s="1091"/>
      <c r="Q101" s="1091"/>
      <c r="R101" s="1141"/>
      <c r="S101" s="1091"/>
    </row>
    <row r="102" spans="3:19">
      <c r="C102" s="1091"/>
      <c r="D102" s="1091"/>
      <c r="E102" s="1091"/>
      <c r="F102" s="1091"/>
      <c r="G102" s="1091"/>
      <c r="H102" s="1091"/>
      <c r="I102" s="1091"/>
      <c r="J102" s="1091"/>
      <c r="K102" s="1091"/>
      <c r="L102" s="1091"/>
      <c r="M102" s="1091"/>
      <c r="N102" s="1091"/>
      <c r="O102" s="1091"/>
      <c r="P102" s="1091"/>
      <c r="Q102" s="1091"/>
      <c r="R102" s="1141"/>
      <c r="S102" s="1091"/>
    </row>
    <row r="103" spans="3:19">
      <c r="C103" s="1091"/>
      <c r="D103" s="1091"/>
      <c r="E103" s="1091"/>
      <c r="F103" s="1091"/>
      <c r="G103" s="1091"/>
      <c r="H103" s="1091"/>
      <c r="I103" s="1091"/>
      <c r="J103" s="1091"/>
      <c r="K103" s="1091"/>
      <c r="L103" s="1091"/>
      <c r="M103" s="1091"/>
      <c r="N103" s="1091"/>
      <c r="O103" s="1091"/>
      <c r="P103" s="1091"/>
      <c r="Q103" s="1091"/>
      <c r="R103" s="1141"/>
      <c r="S103" s="1091"/>
    </row>
    <row r="104" spans="3:19">
      <c r="C104" s="1091"/>
      <c r="D104" s="1091"/>
      <c r="E104" s="1091"/>
      <c r="F104" s="1091"/>
      <c r="G104" s="1091"/>
      <c r="H104" s="1091"/>
      <c r="I104" s="1091"/>
      <c r="J104" s="1091"/>
      <c r="K104" s="1091"/>
      <c r="L104" s="1091"/>
      <c r="M104" s="1091"/>
      <c r="N104" s="1091"/>
      <c r="O104" s="1091"/>
      <c r="P104" s="1091"/>
      <c r="Q104" s="1091"/>
      <c r="R104" s="1141"/>
      <c r="S104" s="1091"/>
    </row>
    <row r="105" spans="3:19">
      <c r="C105" s="1091"/>
      <c r="D105" s="1091"/>
      <c r="E105" s="1091"/>
      <c r="F105" s="1091"/>
      <c r="G105" s="1091"/>
      <c r="H105" s="1091"/>
      <c r="I105" s="1091"/>
      <c r="J105" s="1091"/>
      <c r="K105" s="1091"/>
      <c r="L105" s="1091"/>
      <c r="M105" s="1091"/>
      <c r="N105" s="1091"/>
      <c r="O105" s="1091"/>
      <c r="P105" s="1091"/>
      <c r="Q105" s="1091"/>
      <c r="R105" s="1141"/>
      <c r="S105" s="1091"/>
    </row>
    <row r="106" spans="3:19">
      <c r="C106" s="1091"/>
      <c r="D106" s="1091"/>
      <c r="E106" s="1091"/>
      <c r="F106" s="1091"/>
      <c r="G106" s="1091"/>
      <c r="H106" s="1091"/>
      <c r="I106" s="1091"/>
      <c r="J106" s="1091"/>
      <c r="K106" s="1091"/>
      <c r="L106" s="1091"/>
      <c r="M106" s="1091"/>
      <c r="N106" s="1091"/>
      <c r="O106" s="1091"/>
      <c r="P106" s="1091"/>
      <c r="Q106" s="1091"/>
      <c r="R106" s="1141"/>
      <c r="S106" s="1091"/>
    </row>
    <row r="107" spans="3:19">
      <c r="C107" s="1091"/>
      <c r="D107" s="1091"/>
      <c r="E107" s="1091"/>
      <c r="F107" s="1091"/>
      <c r="G107" s="1091"/>
      <c r="H107" s="1091"/>
      <c r="I107" s="1091"/>
      <c r="J107" s="1091"/>
      <c r="K107" s="1091"/>
      <c r="L107" s="1091"/>
      <c r="M107" s="1091"/>
      <c r="N107" s="1091"/>
      <c r="O107" s="1091"/>
      <c r="P107" s="1091"/>
      <c r="Q107" s="1091"/>
      <c r="R107" s="1141"/>
      <c r="S107" s="1091"/>
    </row>
    <row r="108" spans="3:19">
      <c r="C108" s="1091"/>
      <c r="D108" s="1091"/>
      <c r="E108" s="1091"/>
      <c r="F108" s="1091"/>
      <c r="G108" s="1091"/>
      <c r="H108" s="1091"/>
      <c r="I108" s="1091"/>
      <c r="J108" s="1091"/>
      <c r="K108" s="1091"/>
      <c r="L108" s="1091"/>
      <c r="M108" s="1091"/>
      <c r="N108" s="1091"/>
      <c r="O108" s="1091"/>
      <c r="P108" s="1091"/>
      <c r="Q108" s="1091"/>
      <c r="R108" s="1141"/>
      <c r="S108" s="1091"/>
    </row>
    <row r="109" spans="3:19">
      <c r="C109" s="1091"/>
      <c r="D109" s="1091"/>
      <c r="E109" s="1091"/>
      <c r="F109" s="1091"/>
      <c r="G109" s="1091"/>
      <c r="H109" s="1091"/>
      <c r="I109" s="1091"/>
      <c r="J109" s="1091"/>
      <c r="K109" s="1091"/>
      <c r="L109" s="1091"/>
      <c r="M109" s="1091"/>
      <c r="N109" s="1091"/>
      <c r="O109" s="1091"/>
      <c r="P109" s="1091"/>
      <c r="Q109" s="1091"/>
      <c r="R109" s="1141"/>
      <c r="S109" s="1091"/>
    </row>
    <row r="110" spans="3:19">
      <c r="C110" s="1091"/>
      <c r="D110" s="1091"/>
      <c r="E110" s="1091"/>
      <c r="F110" s="1091"/>
      <c r="G110" s="1091"/>
      <c r="H110" s="1091"/>
      <c r="I110" s="1091"/>
      <c r="J110" s="1091"/>
      <c r="K110" s="1091"/>
      <c r="L110" s="1091"/>
      <c r="M110" s="1091"/>
      <c r="N110" s="1091"/>
      <c r="O110" s="1091"/>
      <c r="P110" s="1091"/>
      <c r="Q110" s="1091"/>
      <c r="R110" s="1141"/>
      <c r="S110" s="1091"/>
    </row>
    <row r="111" spans="3:19">
      <c r="C111" s="1091"/>
      <c r="D111" s="1091"/>
      <c r="E111" s="1091"/>
      <c r="F111" s="1091"/>
      <c r="G111" s="1091"/>
      <c r="H111" s="1091"/>
      <c r="I111" s="1091"/>
      <c r="J111" s="1091"/>
      <c r="K111" s="1091"/>
      <c r="L111" s="1091"/>
      <c r="M111" s="1091"/>
      <c r="N111" s="1091"/>
      <c r="O111" s="1091"/>
      <c r="P111" s="1091"/>
      <c r="Q111" s="1091"/>
      <c r="R111" s="1141"/>
      <c r="S111" s="1091"/>
    </row>
    <row r="112" spans="3:19">
      <c r="C112" s="1091"/>
      <c r="D112" s="1091"/>
      <c r="E112" s="1091"/>
      <c r="F112" s="1091"/>
      <c r="G112" s="1091"/>
      <c r="H112" s="1091"/>
      <c r="I112" s="1091"/>
      <c r="J112" s="1091"/>
      <c r="K112" s="1091"/>
      <c r="L112" s="1091"/>
      <c r="M112" s="1091"/>
      <c r="N112" s="1091"/>
      <c r="O112" s="1091"/>
      <c r="P112" s="1091"/>
      <c r="Q112" s="1091"/>
      <c r="R112" s="1141"/>
      <c r="S112" s="1091"/>
    </row>
    <row r="113" spans="3:19">
      <c r="C113" s="1091"/>
      <c r="D113" s="1091"/>
      <c r="E113" s="1091"/>
      <c r="F113" s="1091"/>
      <c r="G113" s="1091"/>
      <c r="H113" s="1091"/>
      <c r="I113" s="1091"/>
      <c r="J113" s="1091"/>
      <c r="K113" s="1091"/>
      <c r="L113" s="1091"/>
      <c r="M113" s="1091"/>
      <c r="N113" s="1091"/>
      <c r="O113" s="1091"/>
      <c r="P113" s="1091"/>
      <c r="Q113" s="1091"/>
      <c r="R113" s="1141"/>
      <c r="S113" s="1091"/>
    </row>
    <row r="114" spans="3:19">
      <c r="C114" s="1091"/>
      <c r="D114" s="1091"/>
      <c r="E114" s="1091"/>
      <c r="F114" s="1091"/>
      <c r="G114" s="1091"/>
      <c r="H114" s="1091"/>
      <c r="I114" s="1091"/>
      <c r="J114" s="1091"/>
      <c r="K114" s="1091"/>
      <c r="L114" s="1091"/>
      <c r="M114" s="1091"/>
      <c r="N114" s="1091"/>
      <c r="O114" s="1091"/>
      <c r="P114" s="1091"/>
      <c r="Q114" s="1091"/>
      <c r="R114" s="1141"/>
      <c r="S114" s="1091"/>
    </row>
    <row r="115" spans="3:19">
      <c r="C115" s="1091"/>
      <c r="D115" s="1091"/>
      <c r="E115" s="1091"/>
      <c r="F115" s="1091"/>
      <c r="G115" s="1091"/>
      <c r="H115" s="1091"/>
      <c r="I115" s="1091"/>
      <c r="J115" s="1091"/>
      <c r="K115" s="1091"/>
      <c r="L115" s="1091"/>
      <c r="M115" s="1091"/>
      <c r="N115" s="1091"/>
      <c r="O115" s="1091"/>
      <c r="P115" s="1091"/>
      <c r="Q115" s="1091"/>
      <c r="R115" s="1141"/>
      <c r="S115" s="1091"/>
    </row>
    <row r="116" spans="3:19">
      <c r="C116" s="1091"/>
      <c r="D116" s="1091"/>
      <c r="E116" s="1091"/>
      <c r="F116" s="1091"/>
      <c r="G116" s="1091"/>
      <c r="H116" s="1091"/>
      <c r="I116" s="1091"/>
      <c r="J116" s="1091"/>
      <c r="K116" s="1091"/>
      <c r="L116" s="1091"/>
      <c r="M116" s="1091"/>
      <c r="N116" s="1091"/>
      <c r="O116" s="1091"/>
      <c r="P116" s="1091"/>
      <c r="Q116" s="1091"/>
      <c r="R116" s="1141"/>
      <c r="S116" s="1091"/>
    </row>
    <row r="117" spans="3:19">
      <c r="C117" s="1091"/>
      <c r="D117" s="1091"/>
      <c r="E117" s="1091"/>
      <c r="F117" s="1091"/>
      <c r="G117" s="1091"/>
      <c r="H117" s="1091"/>
      <c r="I117" s="1091"/>
      <c r="J117" s="1091"/>
      <c r="K117" s="1091"/>
      <c r="L117" s="1091"/>
      <c r="M117" s="1091"/>
      <c r="N117" s="1091"/>
      <c r="O117" s="1091"/>
      <c r="P117" s="1091"/>
      <c r="Q117" s="1091"/>
      <c r="R117" s="1141"/>
      <c r="S117" s="1091"/>
    </row>
    <row r="118" spans="3:19">
      <c r="C118" s="1091"/>
      <c r="D118" s="1091"/>
      <c r="E118" s="1091"/>
      <c r="F118" s="1091"/>
      <c r="G118" s="1091"/>
      <c r="H118" s="1091"/>
      <c r="I118" s="1091"/>
      <c r="J118" s="1091"/>
      <c r="K118" s="1091"/>
      <c r="L118" s="1091"/>
      <c r="M118" s="1091"/>
      <c r="N118" s="1091"/>
      <c r="O118" s="1091"/>
      <c r="P118" s="1091"/>
      <c r="Q118" s="1091"/>
      <c r="R118" s="1141"/>
      <c r="S118" s="1091"/>
    </row>
    <row r="119" spans="3:19">
      <c r="C119" s="1091"/>
      <c r="D119" s="1091"/>
      <c r="E119" s="1091"/>
      <c r="F119" s="1091"/>
      <c r="G119" s="1091"/>
      <c r="H119" s="1091"/>
      <c r="I119" s="1091"/>
      <c r="J119" s="1091"/>
      <c r="K119" s="1091"/>
      <c r="L119" s="1091"/>
      <c r="M119" s="1091"/>
      <c r="N119" s="1091"/>
      <c r="O119" s="1091"/>
      <c r="P119" s="1091"/>
      <c r="Q119" s="1091"/>
      <c r="R119" s="1141"/>
      <c r="S119" s="1091"/>
    </row>
    <row r="120" spans="3:19">
      <c r="C120" s="1091"/>
      <c r="D120" s="1091"/>
      <c r="E120" s="1091"/>
      <c r="F120" s="1091"/>
      <c r="G120" s="1091"/>
      <c r="H120" s="1091"/>
      <c r="I120" s="1091"/>
      <c r="J120" s="1091"/>
      <c r="K120" s="1091"/>
      <c r="L120" s="1091"/>
      <c r="M120" s="1091"/>
      <c r="N120" s="1091"/>
      <c r="O120" s="1091"/>
      <c r="P120" s="1091"/>
      <c r="Q120" s="1091"/>
      <c r="R120" s="1141"/>
      <c r="S120" s="1091"/>
    </row>
    <row r="121" spans="3:19">
      <c r="C121" s="1091"/>
      <c r="D121" s="1091"/>
      <c r="E121" s="1091"/>
      <c r="F121" s="1091"/>
      <c r="G121" s="1091"/>
      <c r="H121" s="1091"/>
      <c r="I121" s="1091"/>
      <c r="J121" s="1091"/>
      <c r="K121" s="1091"/>
      <c r="L121" s="1091"/>
      <c r="M121" s="1091"/>
      <c r="N121" s="1091"/>
      <c r="O121" s="1091"/>
      <c r="P121" s="1091"/>
      <c r="Q121" s="1091"/>
      <c r="R121" s="1141"/>
      <c r="S121" s="1091"/>
    </row>
    <row r="122" spans="3:19">
      <c r="C122" s="1091"/>
      <c r="D122" s="1091"/>
      <c r="E122" s="1091"/>
      <c r="F122" s="1091"/>
      <c r="G122" s="1091"/>
      <c r="H122" s="1091"/>
      <c r="I122" s="1091"/>
      <c r="J122" s="1091"/>
      <c r="K122" s="1091"/>
      <c r="L122" s="1091"/>
      <c r="M122" s="1091"/>
      <c r="N122" s="1091"/>
      <c r="O122" s="1091"/>
      <c r="P122" s="1091"/>
      <c r="Q122" s="1091"/>
      <c r="R122" s="1141"/>
      <c r="S122" s="1091"/>
    </row>
    <row r="123" spans="3:19">
      <c r="C123" s="1091"/>
      <c r="D123" s="1091"/>
      <c r="E123" s="1091"/>
      <c r="F123" s="1091"/>
      <c r="G123" s="1091"/>
      <c r="H123" s="1091"/>
      <c r="I123" s="1091"/>
      <c r="J123" s="1091"/>
      <c r="K123" s="1091"/>
      <c r="L123" s="1091"/>
      <c r="M123" s="1091"/>
      <c r="N123" s="1091"/>
      <c r="O123" s="1091"/>
      <c r="P123" s="1091"/>
      <c r="Q123" s="1091"/>
      <c r="R123" s="1141"/>
      <c r="S123" s="1091"/>
    </row>
    <row r="124" spans="3:19">
      <c r="C124" s="1091"/>
      <c r="D124" s="1091"/>
      <c r="E124" s="1091"/>
      <c r="F124" s="1091"/>
      <c r="G124" s="1091"/>
      <c r="H124" s="1091"/>
      <c r="I124" s="1091"/>
      <c r="J124" s="1091"/>
      <c r="K124" s="1091"/>
      <c r="L124" s="1091"/>
      <c r="M124" s="1091"/>
      <c r="N124" s="1091"/>
      <c r="O124" s="1091"/>
      <c r="P124" s="1091"/>
      <c r="Q124" s="1091"/>
      <c r="R124" s="1141"/>
      <c r="S124" s="1091"/>
    </row>
    <row r="125" spans="3:19">
      <c r="C125" s="1091"/>
      <c r="D125" s="1091"/>
      <c r="E125" s="1091"/>
      <c r="F125" s="1091"/>
      <c r="G125" s="1091"/>
      <c r="H125" s="1091"/>
      <c r="I125" s="1091"/>
      <c r="J125" s="1091"/>
      <c r="K125" s="1091"/>
      <c r="L125" s="1091"/>
      <c r="M125" s="1091"/>
      <c r="N125" s="1091"/>
      <c r="O125" s="1091"/>
      <c r="P125" s="1091"/>
      <c r="Q125" s="1091"/>
      <c r="R125" s="1141"/>
      <c r="S125" s="1091"/>
    </row>
    <row r="126" spans="3:19">
      <c r="C126" s="1091"/>
      <c r="D126" s="1091"/>
      <c r="E126" s="1091"/>
      <c r="F126" s="1091"/>
      <c r="G126" s="1091"/>
      <c r="H126" s="1091"/>
      <c r="I126" s="1091"/>
      <c r="J126" s="1091"/>
      <c r="K126" s="1091"/>
      <c r="L126" s="1091"/>
      <c r="M126" s="1091"/>
      <c r="N126" s="1091"/>
      <c r="O126" s="1091"/>
      <c r="P126" s="1091"/>
      <c r="Q126" s="1091"/>
      <c r="R126" s="1141"/>
      <c r="S126" s="1091"/>
    </row>
    <row r="127" spans="3:19">
      <c r="C127" s="1091"/>
      <c r="D127" s="1091"/>
      <c r="E127" s="1091"/>
      <c r="F127" s="1091"/>
      <c r="G127" s="1091"/>
      <c r="H127" s="1091"/>
      <c r="I127" s="1091"/>
      <c r="J127" s="1091"/>
      <c r="K127" s="1091"/>
      <c r="L127" s="1091"/>
      <c r="M127" s="1091"/>
      <c r="N127" s="1091"/>
      <c r="O127" s="1091"/>
      <c r="P127" s="1091"/>
      <c r="Q127" s="1091"/>
      <c r="R127" s="1141"/>
      <c r="S127" s="1091"/>
    </row>
    <row r="128" spans="3:19">
      <c r="C128" s="1091"/>
      <c r="D128" s="1091"/>
      <c r="E128" s="1091"/>
      <c r="F128" s="1091"/>
      <c r="G128" s="1091"/>
      <c r="H128" s="1091"/>
      <c r="I128" s="1091"/>
      <c r="J128" s="1091"/>
      <c r="K128" s="1091"/>
      <c r="L128" s="1091"/>
      <c r="M128" s="1091"/>
      <c r="N128" s="1091"/>
      <c r="O128" s="1091"/>
      <c r="P128" s="1091"/>
      <c r="Q128" s="1091"/>
      <c r="R128" s="1141"/>
      <c r="S128" s="1091"/>
    </row>
    <row r="129" spans="3:19">
      <c r="C129" s="1091"/>
      <c r="D129" s="1091"/>
      <c r="E129" s="1091"/>
      <c r="F129" s="1091"/>
      <c r="G129" s="1091"/>
      <c r="H129" s="1091"/>
      <c r="I129" s="1091"/>
      <c r="J129" s="1091"/>
      <c r="K129" s="1091"/>
      <c r="L129" s="1091"/>
      <c r="M129" s="1091"/>
      <c r="N129" s="1091"/>
      <c r="O129" s="1091"/>
      <c r="P129" s="1091"/>
      <c r="Q129" s="1091"/>
      <c r="R129" s="1141"/>
      <c r="S129" s="1091"/>
    </row>
    <row r="130" spans="3:19">
      <c r="C130" s="1091"/>
      <c r="D130" s="1091"/>
      <c r="E130" s="1091"/>
      <c r="F130" s="1091"/>
      <c r="G130" s="1091"/>
      <c r="H130" s="1091"/>
      <c r="I130" s="1091"/>
      <c r="J130" s="1091"/>
      <c r="K130" s="1091"/>
      <c r="L130" s="1091"/>
      <c r="M130" s="1091"/>
      <c r="N130" s="1091"/>
      <c r="O130" s="1091"/>
      <c r="P130" s="1091"/>
      <c r="Q130" s="1091"/>
      <c r="R130" s="1141"/>
      <c r="S130" s="1091"/>
    </row>
    <row r="131" spans="3:19">
      <c r="C131" s="1091"/>
      <c r="D131" s="1091"/>
      <c r="E131" s="1091"/>
      <c r="F131" s="1091"/>
      <c r="G131" s="1091"/>
      <c r="H131" s="1091"/>
      <c r="I131" s="1091"/>
      <c r="J131" s="1091"/>
      <c r="K131" s="1091"/>
      <c r="L131" s="1091"/>
      <c r="M131" s="1091"/>
      <c r="N131" s="1091"/>
      <c r="O131" s="1091"/>
      <c r="P131" s="1091"/>
      <c r="Q131" s="1091"/>
      <c r="R131" s="1141"/>
      <c r="S131" s="1091"/>
    </row>
    <row r="132" spans="3:19">
      <c r="C132" s="1091"/>
      <c r="D132" s="1091"/>
      <c r="E132" s="1091"/>
      <c r="F132" s="1091"/>
      <c r="G132" s="1091"/>
      <c r="H132" s="1091"/>
      <c r="I132" s="1091"/>
      <c r="J132" s="1091"/>
      <c r="K132" s="1091"/>
      <c r="L132" s="1091"/>
      <c r="M132" s="1091"/>
      <c r="N132" s="1091"/>
      <c r="O132" s="1091"/>
      <c r="P132" s="1091"/>
      <c r="Q132" s="1091"/>
      <c r="R132" s="1141"/>
      <c r="S132" s="1091"/>
    </row>
    <row r="133" spans="3:19">
      <c r="C133" s="1091"/>
      <c r="D133" s="1091"/>
      <c r="E133" s="1091"/>
      <c r="F133" s="1091"/>
      <c r="G133" s="1091"/>
      <c r="H133" s="1091"/>
      <c r="I133" s="1091"/>
      <c r="J133" s="1091"/>
      <c r="K133" s="1091"/>
      <c r="L133" s="1091"/>
      <c r="M133" s="1091"/>
      <c r="N133" s="1091"/>
      <c r="O133" s="1091"/>
      <c r="P133" s="1091"/>
      <c r="Q133" s="1091"/>
      <c r="R133" s="1141"/>
      <c r="S133" s="1091"/>
    </row>
    <row r="134" spans="3:19">
      <c r="C134" s="1091"/>
      <c r="D134" s="1091"/>
      <c r="E134" s="1091"/>
      <c r="F134" s="1091"/>
      <c r="G134" s="1091"/>
      <c r="H134" s="1091"/>
      <c r="I134" s="1091"/>
      <c r="J134" s="1091"/>
      <c r="K134" s="1091"/>
      <c r="L134" s="1091"/>
      <c r="M134" s="1091"/>
      <c r="N134" s="1091"/>
      <c r="O134" s="1091"/>
      <c r="P134" s="1091"/>
      <c r="Q134" s="1091"/>
      <c r="R134" s="1141"/>
      <c r="S134" s="1091"/>
    </row>
    <row r="135" spans="3:19">
      <c r="C135" s="1091"/>
      <c r="D135" s="1091"/>
      <c r="E135" s="1091"/>
      <c r="F135" s="1091"/>
      <c r="G135" s="1091"/>
      <c r="H135" s="1091"/>
      <c r="I135" s="1091"/>
      <c r="J135" s="1091"/>
      <c r="K135" s="1091"/>
      <c r="L135" s="1091"/>
      <c r="M135" s="1091"/>
      <c r="N135" s="1091"/>
      <c r="O135" s="1091"/>
      <c r="P135" s="1091"/>
      <c r="Q135" s="1091"/>
      <c r="R135" s="1141"/>
      <c r="S135" s="1091"/>
    </row>
    <row r="136" spans="3:19">
      <c r="C136" s="1091"/>
      <c r="D136" s="1091"/>
      <c r="E136" s="1091"/>
      <c r="F136" s="1091"/>
      <c r="G136" s="1091"/>
      <c r="H136" s="1091"/>
      <c r="I136" s="1091"/>
      <c r="J136" s="1091"/>
      <c r="K136" s="1091"/>
      <c r="L136" s="1091"/>
      <c r="M136" s="1091"/>
      <c r="N136" s="1091"/>
      <c r="O136" s="1091"/>
      <c r="P136" s="1091"/>
      <c r="Q136" s="1091"/>
      <c r="R136" s="1141"/>
      <c r="S136" s="1091"/>
    </row>
    <row r="137" spans="3:19">
      <c r="C137" s="1091"/>
      <c r="D137" s="1091"/>
      <c r="E137" s="1091"/>
      <c r="F137" s="1091"/>
      <c r="G137" s="1091"/>
      <c r="H137" s="1091"/>
      <c r="I137" s="1091"/>
      <c r="J137" s="1091"/>
      <c r="K137" s="1091"/>
      <c r="L137" s="1091"/>
      <c r="M137" s="1091"/>
      <c r="N137" s="1091"/>
      <c r="O137" s="1091"/>
      <c r="P137" s="1091"/>
      <c r="Q137" s="1091"/>
      <c r="R137" s="1141"/>
      <c r="S137" s="1091"/>
    </row>
    <row r="138" spans="3:19">
      <c r="C138" s="1091"/>
      <c r="D138" s="1091"/>
      <c r="E138" s="1091"/>
      <c r="F138" s="1091"/>
      <c r="G138" s="1091"/>
      <c r="H138" s="1091"/>
      <c r="I138" s="1091"/>
      <c r="J138" s="1091"/>
      <c r="K138" s="1091"/>
      <c r="L138" s="1091"/>
      <c r="M138" s="1091"/>
      <c r="N138" s="1091"/>
      <c r="O138" s="1091"/>
      <c r="P138" s="1091"/>
      <c r="Q138" s="1091"/>
      <c r="R138" s="1141"/>
      <c r="S138" s="1091"/>
    </row>
    <row r="139" spans="3:19">
      <c r="C139" s="1091"/>
      <c r="D139" s="1091"/>
      <c r="E139" s="1091"/>
      <c r="F139" s="1091"/>
      <c r="G139" s="1091"/>
      <c r="H139" s="1091"/>
      <c r="I139" s="1091"/>
      <c r="J139" s="1091"/>
      <c r="K139" s="1091"/>
      <c r="L139" s="1091"/>
      <c r="M139" s="1091"/>
      <c r="N139" s="1091"/>
      <c r="O139" s="1091"/>
      <c r="P139" s="1091"/>
      <c r="Q139" s="1091"/>
      <c r="R139" s="1141"/>
      <c r="S139" s="1091"/>
    </row>
    <row r="140" spans="3:19">
      <c r="C140" s="1091"/>
      <c r="D140" s="1091"/>
      <c r="E140" s="1091"/>
      <c r="F140" s="1091"/>
      <c r="G140" s="1091"/>
      <c r="H140" s="1091"/>
      <c r="I140" s="1091"/>
      <c r="J140" s="1091"/>
      <c r="K140" s="1091"/>
      <c r="L140" s="1091"/>
      <c r="M140" s="1091"/>
      <c r="N140" s="1091"/>
      <c r="O140" s="1091"/>
      <c r="P140" s="1091"/>
      <c r="Q140" s="1091"/>
      <c r="R140" s="1141"/>
      <c r="S140" s="1091"/>
    </row>
    <row r="141" spans="3:19">
      <c r="C141" s="1091"/>
      <c r="D141" s="1091"/>
      <c r="E141" s="1091"/>
      <c r="F141" s="1091"/>
      <c r="G141" s="1091"/>
      <c r="H141" s="1091"/>
      <c r="I141" s="1091"/>
      <c r="J141" s="1091"/>
      <c r="K141" s="1091"/>
      <c r="L141" s="1091"/>
      <c r="M141" s="1091"/>
      <c r="N141" s="1091"/>
      <c r="O141" s="1091"/>
      <c r="P141" s="1091"/>
      <c r="Q141" s="1091"/>
      <c r="R141" s="1141"/>
      <c r="S141" s="1091"/>
    </row>
    <row r="142" spans="3:19">
      <c r="C142" s="1091"/>
      <c r="D142" s="1091"/>
      <c r="E142" s="1091"/>
      <c r="F142" s="1091"/>
      <c r="G142" s="1091"/>
      <c r="H142" s="1091"/>
      <c r="I142" s="1091"/>
      <c r="J142" s="1091"/>
      <c r="K142" s="1091"/>
      <c r="L142" s="1091"/>
      <c r="M142" s="1091"/>
      <c r="N142" s="1091"/>
      <c r="O142" s="1091"/>
      <c r="P142" s="1091"/>
      <c r="Q142" s="1091"/>
      <c r="R142" s="1141"/>
      <c r="S142" s="1091"/>
    </row>
    <row r="143" spans="3:19">
      <c r="C143" s="1091"/>
      <c r="D143" s="1091"/>
      <c r="E143" s="1091"/>
      <c r="F143" s="1091"/>
      <c r="G143" s="1091"/>
      <c r="H143" s="1091"/>
      <c r="I143" s="1091"/>
      <c r="J143" s="1091"/>
      <c r="K143" s="1091"/>
      <c r="L143" s="1091"/>
      <c r="M143" s="1091"/>
      <c r="N143" s="1091"/>
      <c r="O143" s="1091"/>
      <c r="P143" s="1091"/>
      <c r="Q143" s="1091"/>
      <c r="R143" s="1141"/>
      <c r="S143" s="1091"/>
    </row>
    <row r="144" spans="3:19">
      <c r="C144" s="1091"/>
      <c r="D144" s="1091"/>
      <c r="E144" s="1091"/>
      <c r="F144" s="1091"/>
      <c r="G144" s="1091"/>
      <c r="H144" s="1091"/>
      <c r="I144" s="1091"/>
      <c r="J144" s="1091"/>
      <c r="K144" s="1091"/>
      <c r="L144" s="1091"/>
      <c r="M144" s="1091"/>
      <c r="N144" s="1091"/>
      <c r="O144" s="1091"/>
      <c r="P144" s="1091"/>
      <c r="Q144" s="1091"/>
      <c r="R144" s="1141"/>
      <c r="S144" s="1091"/>
    </row>
    <row r="145" spans="3:19">
      <c r="C145" s="1091"/>
      <c r="D145" s="1091"/>
      <c r="E145" s="1091"/>
      <c r="F145" s="1091"/>
      <c r="G145" s="1091"/>
      <c r="H145" s="1091"/>
      <c r="I145" s="1091"/>
      <c r="J145" s="1091"/>
      <c r="K145" s="1091"/>
      <c r="L145" s="1091"/>
      <c r="M145" s="1091"/>
      <c r="N145" s="1091"/>
      <c r="O145" s="1091"/>
      <c r="P145" s="1091"/>
      <c r="Q145" s="1091"/>
      <c r="R145" s="1141"/>
      <c r="S145" s="1091"/>
    </row>
    <row r="146" spans="3:19">
      <c r="C146" s="1091"/>
      <c r="D146" s="1091"/>
      <c r="E146" s="1091"/>
      <c r="F146" s="1091"/>
      <c r="G146" s="1091"/>
      <c r="H146" s="1091"/>
      <c r="I146" s="1091"/>
      <c r="J146" s="1091"/>
      <c r="K146" s="1091"/>
      <c r="L146" s="1091"/>
      <c r="M146" s="1091"/>
      <c r="N146" s="1091"/>
      <c r="O146" s="1091"/>
      <c r="P146" s="1091"/>
      <c r="Q146" s="1091"/>
      <c r="R146" s="1141"/>
      <c r="S146" s="1091"/>
    </row>
    <row r="147" spans="3:19">
      <c r="C147" s="1091"/>
      <c r="D147" s="1091"/>
      <c r="E147" s="1091"/>
      <c r="F147" s="1091"/>
      <c r="G147" s="1091"/>
      <c r="H147" s="1091"/>
      <c r="I147" s="1091"/>
      <c r="J147" s="1091"/>
      <c r="K147" s="1091"/>
      <c r="L147" s="1091"/>
      <c r="M147" s="1091"/>
      <c r="N147" s="1091"/>
      <c r="O147" s="1091"/>
      <c r="P147" s="1091"/>
      <c r="Q147" s="1091"/>
      <c r="R147" s="1141"/>
      <c r="S147" s="1091"/>
    </row>
    <row r="148" spans="3:19">
      <c r="C148" s="1091"/>
      <c r="D148" s="1091"/>
      <c r="E148" s="1091"/>
      <c r="F148" s="1091"/>
      <c r="G148" s="1091"/>
      <c r="H148" s="1091"/>
      <c r="I148" s="1091"/>
      <c r="J148" s="1091"/>
      <c r="K148" s="1091"/>
      <c r="L148" s="1091"/>
      <c r="M148" s="1091"/>
      <c r="N148" s="1091"/>
      <c r="O148" s="1091"/>
      <c r="P148" s="1091"/>
      <c r="Q148" s="1091"/>
      <c r="R148" s="1141"/>
      <c r="S148" s="1091"/>
    </row>
    <row r="149" spans="3:19">
      <c r="C149" s="1091"/>
      <c r="D149" s="1091"/>
      <c r="E149" s="1091"/>
      <c r="F149" s="1091"/>
      <c r="G149" s="1091"/>
      <c r="H149" s="1091"/>
      <c r="I149" s="1091"/>
      <c r="J149" s="1091"/>
      <c r="K149" s="1091"/>
      <c r="L149" s="1091"/>
      <c r="M149" s="1091"/>
      <c r="N149" s="1091"/>
      <c r="O149" s="1091"/>
      <c r="P149" s="1091"/>
      <c r="Q149" s="1091"/>
      <c r="R149" s="1141"/>
      <c r="S149" s="1091"/>
    </row>
    <row r="150" spans="3:19">
      <c r="C150" s="1091"/>
      <c r="D150" s="1091"/>
      <c r="E150" s="1091"/>
      <c r="F150" s="1091"/>
      <c r="G150" s="1091"/>
      <c r="H150" s="1091"/>
      <c r="I150" s="1091"/>
      <c r="J150" s="1091"/>
      <c r="K150" s="1091"/>
      <c r="L150" s="1091"/>
      <c r="M150" s="1091"/>
      <c r="N150" s="1091"/>
      <c r="O150" s="1091"/>
      <c r="P150" s="1091"/>
      <c r="Q150" s="1091"/>
      <c r="R150" s="1141"/>
      <c r="S150" s="1091"/>
    </row>
    <row r="151" spans="3:19">
      <c r="C151" s="1091"/>
      <c r="D151" s="1091"/>
      <c r="E151" s="1091"/>
      <c r="F151" s="1091"/>
      <c r="G151" s="1091"/>
      <c r="H151" s="1091"/>
      <c r="I151" s="1091"/>
      <c r="J151" s="1091"/>
      <c r="K151" s="1091"/>
      <c r="L151" s="1091"/>
      <c r="M151" s="1091"/>
      <c r="N151" s="1091"/>
      <c r="O151" s="1091"/>
      <c r="P151" s="1091"/>
      <c r="Q151" s="1091"/>
      <c r="R151" s="1141"/>
      <c r="S151" s="1091"/>
    </row>
    <row r="152" spans="3:19">
      <c r="C152" s="1091"/>
      <c r="D152" s="1091"/>
      <c r="E152" s="1091"/>
      <c r="F152" s="1091"/>
      <c r="G152" s="1091"/>
      <c r="H152" s="1091"/>
      <c r="I152" s="1091"/>
      <c r="J152" s="1091"/>
      <c r="K152" s="1091"/>
      <c r="L152" s="1091"/>
      <c r="M152" s="1091"/>
      <c r="N152" s="1091"/>
      <c r="O152" s="1091"/>
      <c r="P152" s="1091"/>
      <c r="Q152" s="1091"/>
      <c r="R152" s="1141"/>
      <c r="S152" s="1091"/>
    </row>
    <row r="153" spans="3:19">
      <c r="C153" s="1091"/>
      <c r="D153" s="1091"/>
      <c r="E153" s="1091"/>
      <c r="F153" s="1091"/>
      <c r="G153" s="1091"/>
      <c r="H153" s="1091"/>
      <c r="I153" s="1091"/>
      <c r="J153" s="1091"/>
      <c r="K153" s="1091"/>
      <c r="L153" s="1091"/>
      <c r="M153" s="1091"/>
      <c r="N153" s="1091"/>
      <c r="O153" s="1091"/>
      <c r="P153" s="1091"/>
      <c r="Q153" s="1091"/>
      <c r="R153" s="1141"/>
      <c r="S153" s="1091"/>
    </row>
    <row r="154" spans="3:19">
      <c r="C154" s="1091"/>
      <c r="D154" s="1091"/>
      <c r="E154" s="1091"/>
      <c r="F154" s="1091"/>
      <c r="G154" s="1091"/>
      <c r="H154" s="1091"/>
      <c r="I154" s="1091"/>
      <c r="J154" s="1091"/>
      <c r="K154" s="1091"/>
      <c r="L154" s="1091"/>
      <c r="M154" s="1091"/>
      <c r="N154" s="1091"/>
      <c r="O154" s="1091"/>
      <c r="P154" s="1091"/>
      <c r="Q154" s="1091"/>
      <c r="R154" s="1141"/>
      <c r="S154" s="1091"/>
    </row>
    <row r="155" spans="3:19">
      <c r="C155" s="1091"/>
      <c r="D155" s="1091"/>
      <c r="E155" s="1091"/>
      <c r="F155" s="1091"/>
      <c r="G155" s="1091"/>
      <c r="H155" s="1091"/>
      <c r="I155" s="1091"/>
      <c r="J155" s="1091"/>
      <c r="K155" s="1091"/>
      <c r="L155" s="1091"/>
      <c r="M155" s="1091"/>
      <c r="N155" s="1091"/>
      <c r="O155" s="1091"/>
      <c r="P155" s="1091"/>
      <c r="Q155" s="1091"/>
      <c r="R155" s="1141"/>
      <c r="S155" s="1091"/>
    </row>
    <row r="156" spans="3:19">
      <c r="C156" s="1091"/>
      <c r="D156" s="1091"/>
      <c r="E156" s="1091"/>
      <c r="F156" s="1091"/>
      <c r="G156" s="1091"/>
      <c r="H156" s="1091"/>
      <c r="I156" s="1091"/>
      <c r="J156" s="1091"/>
      <c r="K156" s="1091"/>
      <c r="L156" s="1091"/>
      <c r="M156" s="1091"/>
      <c r="N156" s="1091"/>
      <c r="O156" s="1091"/>
      <c r="P156" s="1091"/>
      <c r="Q156" s="1091"/>
      <c r="R156" s="1141"/>
      <c r="S156" s="1091"/>
    </row>
    <row r="157" spans="3:19">
      <c r="C157" s="1091"/>
      <c r="D157" s="1091"/>
      <c r="E157" s="1091"/>
      <c r="F157" s="1091"/>
      <c r="G157" s="1091"/>
      <c r="H157" s="1091"/>
      <c r="I157" s="1091"/>
      <c r="J157" s="1091"/>
      <c r="K157" s="1091"/>
      <c r="L157" s="1091"/>
      <c r="M157" s="1091"/>
      <c r="N157" s="1091"/>
      <c r="O157" s="1091"/>
      <c r="P157" s="1091"/>
      <c r="Q157" s="1091"/>
      <c r="R157" s="1141"/>
      <c r="S157" s="1091"/>
    </row>
    <row r="158" spans="3:19">
      <c r="C158" s="1091"/>
      <c r="D158" s="1091"/>
      <c r="E158" s="1091"/>
      <c r="F158" s="1091"/>
      <c r="G158" s="1091"/>
      <c r="H158" s="1091"/>
      <c r="I158" s="1091"/>
      <c r="J158" s="1091"/>
      <c r="K158" s="1091"/>
      <c r="L158" s="1091"/>
      <c r="M158" s="1091"/>
      <c r="N158" s="1091"/>
      <c r="O158" s="1091"/>
      <c r="P158" s="1091"/>
      <c r="Q158" s="1091"/>
      <c r="R158" s="1141"/>
      <c r="S158" s="1091"/>
    </row>
    <row r="159" spans="3:19">
      <c r="C159" s="1091"/>
      <c r="D159" s="1091"/>
      <c r="E159" s="1091"/>
      <c r="F159" s="1091"/>
      <c r="G159" s="1091"/>
      <c r="H159" s="1091"/>
      <c r="I159" s="1091"/>
      <c r="J159" s="1091"/>
      <c r="K159" s="1091"/>
      <c r="L159" s="1091"/>
      <c r="M159" s="1091"/>
      <c r="N159" s="1091"/>
      <c r="O159" s="1091"/>
      <c r="P159" s="1091"/>
      <c r="Q159" s="1091"/>
      <c r="R159" s="1141"/>
      <c r="S159" s="1091"/>
    </row>
    <row r="160" spans="3:19">
      <c r="C160" s="1091"/>
      <c r="D160" s="1091"/>
      <c r="E160" s="1091"/>
      <c r="F160" s="1091"/>
      <c r="G160" s="1091"/>
      <c r="H160" s="1091"/>
      <c r="I160" s="1091"/>
      <c r="J160" s="1091"/>
      <c r="K160" s="1091"/>
      <c r="L160" s="1091"/>
      <c r="M160" s="1091"/>
      <c r="N160" s="1091"/>
      <c r="O160" s="1091"/>
      <c r="P160" s="1091"/>
      <c r="Q160" s="1091"/>
      <c r="R160" s="1141"/>
      <c r="S160" s="1091"/>
    </row>
    <row r="161" spans="3:19">
      <c r="C161" s="1091"/>
      <c r="D161" s="1091"/>
      <c r="E161" s="1091"/>
      <c r="F161" s="1091"/>
      <c r="G161" s="1091"/>
      <c r="H161" s="1091"/>
      <c r="I161" s="1091"/>
      <c r="J161" s="1091"/>
      <c r="K161" s="1091"/>
      <c r="L161" s="1091"/>
      <c r="M161" s="1091"/>
      <c r="N161" s="1091"/>
      <c r="O161" s="1091"/>
      <c r="P161" s="1091"/>
      <c r="Q161" s="1091"/>
      <c r="R161" s="1141"/>
      <c r="S161" s="1091"/>
    </row>
    <row r="162" spans="3:19">
      <c r="C162" s="1091"/>
      <c r="D162" s="1091"/>
      <c r="E162" s="1091"/>
      <c r="F162" s="1091"/>
      <c r="G162" s="1091"/>
      <c r="H162" s="1091"/>
      <c r="I162" s="1091"/>
      <c r="J162" s="1091"/>
      <c r="K162" s="1091"/>
      <c r="L162" s="1091"/>
      <c r="M162" s="1091"/>
      <c r="N162" s="1091"/>
      <c r="O162" s="1091"/>
      <c r="P162" s="1091"/>
      <c r="Q162" s="1091"/>
      <c r="R162" s="1141"/>
      <c r="S162" s="1091"/>
    </row>
    <row r="163" spans="3:19">
      <c r="C163" s="1091"/>
      <c r="D163" s="1091"/>
      <c r="E163" s="1091"/>
      <c r="F163" s="1091"/>
      <c r="G163" s="1091"/>
      <c r="H163" s="1091"/>
      <c r="I163" s="1091"/>
      <c r="J163" s="1091"/>
      <c r="K163" s="1091"/>
      <c r="L163" s="1091"/>
      <c r="M163" s="1091"/>
      <c r="N163" s="1091"/>
      <c r="O163" s="1091"/>
      <c r="P163" s="1091"/>
      <c r="Q163" s="1091"/>
      <c r="R163" s="1141"/>
      <c r="S163" s="1091"/>
    </row>
    <row r="164" spans="3:19">
      <c r="C164" s="1091"/>
      <c r="D164" s="1091"/>
      <c r="E164" s="1091"/>
      <c r="F164" s="1091"/>
      <c r="G164" s="1091"/>
      <c r="H164" s="1091"/>
      <c r="I164" s="1091"/>
      <c r="J164" s="1091"/>
      <c r="K164" s="1091"/>
      <c r="L164" s="1091"/>
      <c r="M164" s="1091"/>
      <c r="N164" s="1091"/>
      <c r="O164" s="1091"/>
      <c r="P164" s="1091"/>
      <c r="Q164" s="1091"/>
      <c r="R164" s="1141"/>
      <c r="S164" s="1091"/>
    </row>
    <row r="165" spans="3:19">
      <c r="C165" s="1091"/>
      <c r="D165" s="1091"/>
      <c r="E165" s="1091"/>
      <c r="F165" s="1091"/>
      <c r="G165" s="1091"/>
      <c r="H165" s="1091"/>
      <c r="I165" s="1091"/>
      <c r="J165" s="1091"/>
      <c r="K165" s="1091"/>
      <c r="L165" s="1091"/>
      <c r="M165" s="1091"/>
      <c r="N165" s="1091"/>
      <c r="O165" s="1091"/>
      <c r="P165" s="1091"/>
      <c r="Q165" s="1091"/>
      <c r="R165" s="1141"/>
      <c r="S165" s="1091"/>
    </row>
    <row r="166" spans="3:19">
      <c r="C166" s="1091"/>
      <c r="D166" s="1091"/>
      <c r="E166" s="1091"/>
      <c r="F166" s="1091"/>
      <c r="G166" s="1091"/>
      <c r="H166" s="1091"/>
      <c r="I166" s="1091"/>
      <c r="J166" s="1091"/>
      <c r="K166" s="1091"/>
      <c r="L166" s="1091"/>
      <c r="M166" s="1091"/>
      <c r="N166" s="1091"/>
      <c r="O166" s="1091"/>
      <c r="P166" s="1091"/>
      <c r="Q166" s="1091"/>
      <c r="R166" s="1141"/>
      <c r="S166" s="1091"/>
    </row>
    <row r="167" spans="3:19">
      <c r="C167" s="1091"/>
      <c r="D167" s="1091"/>
      <c r="E167" s="1091"/>
      <c r="F167" s="1091"/>
      <c r="G167" s="1091"/>
      <c r="H167" s="1091"/>
      <c r="I167" s="1091"/>
      <c r="J167" s="1091"/>
      <c r="K167" s="1091"/>
      <c r="L167" s="1091"/>
      <c r="M167" s="1091"/>
      <c r="N167" s="1091"/>
      <c r="O167" s="1091"/>
      <c r="P167" s="1091"/>
      <c r="Q167" s="1091"/>
      <c r="R167" s="1141"/>
      <c r="S167" s="1091"/>
    </row>
    <row r="168" spans="3:19">
      <c r="C168" s="1091"/>
      <c r="D168" s="1091"/>
      <c r="E168" s="1091"/>
      <c r="F168" s="1091"/>
      <c r="G168" s="1091"/>
      <c r="H168" s="1091"/>
      <c r="I168" s="1091"/>
      <c r="J168" s="1091"/>
      <c r="K168" s="1091"/>
      <c r="L168" s="1091"/>
      <c r="M168" s="1091"/>
      <c r="N168" s="1091"/>
      <c r="O168" s="1091"/>
      <c r="P168" s="1091"/>
      <c r="Q168" s="1091"/>
      <c r="R168" s="1141"/>
      <c r="S168" s="1091"/>
    </row>
    <row r="169" spans="3:19">
      <c r="C169" s="1091"/>
      <c r="D169" s="1091"/>
      <c r="E169" s="1091"/>
      <c r="F169" s="1091"/>
      <c r="G169" s="1091"/>
      <c r="H169" s="1091"/>
      <c r="I169" s="1091"/>
      <c r="J169" s="1091"/>
      <c r="K169" s="1091"/>
      <c r="L169" s="1091"/>
      <c r="M169" s="1091"/>
      <c r="N169" s="1091"/>
      <c r="O169" s="1091"/>
      <c r="P169" s="1091"/>
      <c r="Q169" s="1091"/>
      <c r="R169" s="1141"/>
      <c r="S169" s="1091"/>
    </row>
    <row r="170" spans="3:19">
      <c r="C170" s="1091"/>
      <c r="D170" s="1091"/>
      <c r="E170" s="1091"/>
      <c r="F170" s="1091"/>
      <c r="G170" s="1091"/>
      <c r="H170" s="1091"/>
      <c r="I170" s="1091"/>
      <c r="J170" s="1091"/>
      <c r="K170" s="1091"/>
      <c r="L170" s="1091"/>
      <c r="M170" s="1091"/>
      <c r="N170" s="1091"/>
      <c r="O170" s="1091"/>
      <c r="P170" s="1091"/>
      <c r="Q170" s="1091"/>
      <c r="R170" s="1141"/>
      <c r="S170" s="1091"/>
    </row>
    <row r="171" spans="3:19">
      <c r="C171" s="1091"/>
      <c r="D171" s="1091"/>
      <c r="E171" s="1091"/>
      <c r="F171" s="1091"/>
      <c r="G171" s="1091"/>
      <c r="H171" s="1091"/>
      <c r="I171" s="1091"/>
      <c r="J171" s="1091"/>
      <c r="K171" s="1091"/>
      <c r="L171" s="1091"/>
      <c r="M171" s="1091"/>
      <c r="N171" s="1091"/>
      <c r="O171" s="1091"/>
      <c r="P171" s="1091"/>
      <c r="Q171" s="1091"/>
      <c r="R171" s="1141"/>
      <c r="S171" s="1091"/>
    </row>
    <row r="172" spans="3:19">
      <c r="C172" s="1091"/>
      <c r="D172" s="1091"/>
      <c r="E172" s="1091"/>
      <c r="F172" s="1091"/>
      <c r="G172" s="1091"/>
      <c r="H172" s="1091"/>
      <c r="I172" s="1091"/>
      <c r="J172" s="1091"/>
      <c r="K172" s="1091"/>
      <c r="L172" s="1091"/>
      <c r="M172" s="1091"/>
      <c r="N172" s="1091"/>
      <c r="O172" s="1091"/>
      <c r="P172" s="1091"/>
      <c r="Q172" s="1091"/>
      <c r="R172" s="1141"/>
      <c r="S172" s="1091"/>
    </row>
    <row r="173" spans="3:19">
      <c r="C173" s="1091"/>
      <c r="D173" s="1091"/>
      <c r="E173" s="1091"/>
      <c r="F173" s="1091"/>
      <c r="G173" s="1091"/>
      <c r="H173" s="1091"/>
      <c r="I173" s="1091"/>
      <c r="J173" s="1091"/>
      <c r="K173" s="1091"/>
      <c r="L173" s="1091"/>
      <c r="M173" s="1091"/>
      <c r="N173" s="1091"/>
      <c r="O173" s="1091"/>
      <c r="P173" s="1091"/>
      <c r="Q173" s="1091"/>
      <c r="R173" s="1141"/>
      <c r="S173" s="1091"/>
    </row>
    <row r="174" spans="3:19">
      <c r="C174" s="1091"/>
      <c r="D174" s="1091"/>
      <c r="E174" s="1091"/>
      <c r="F174" s="1091"/>
      <c r="G174" s="1091"/>
      <c r="H174" s="1091"/>
      <c r="I174" s="1091"/>
      <c r="J174" s="1091"/>
      <c r="K174" s="1091"/>
      <c r="L174" s="1091"/>
      <c r="M174" s="1091"/>
      <c r="N174" s="1091"/>
      <c r="O174" s="1091"/>
      <c r="P174" s="1091"/>
      <c r="Q174" s="1091"/>
      <c r="R174" s="1141"/>
      <c r="S174" s="1091"/>
    </row>
    <row r="175" spans="3:19">
      <c r="C175" s="1091"/>
      <c r="D175" s="1091"/>
      <c r="E175" s="1091"/>
      <c r="F175" s="1091"/>
      <c r="G175" s="1091"/>
      <c r="H175" s="1091"/>
      <c r="I175" s="1091"/>
      <c r="J175" s="1091"/>
      <c r="K175" s="1091"/>
      <c r="L175" s="1091"/>
      <c r="M175" s="1091"/>
      <c r="N175" s="1091"/>
      <c r="O175" s="1091"/>
      <c r="P175" s="1091"/>
      <c r="Q175" s="1091"/>
      <c r="R175" s="1141"/>
      <c r="S175" s="1091"/>
    </row>
    <row r="176" spans="3:19">
      <c r="C176" s="1091"/>
      <c r="D176" s="1091"/>
      <c r="E176" s="1091"/>
      <c r="F176" s="1091"/>
      <c r="G176" s="1091"/>
      <c r="H176" s="1091"/>
      <c r="I176" s="1091"/>
      <c r="J176" s="1091"/>
      <c r="K176" s="1091"/>
      <c r="L176" s="1091"/>
      <c r="M176" s="1091"/>
      <c r="N176" s="1091"/>
      <c r="O176" s="1091"/>
      <c r="P176" s="1091"/>
      <c r="Q176" s="1091"/>
      <c r="R176" s="1141"/>
      <c r="S176" s="1091"/>
    </row>
    <row r="177" spans="3:19">
      <c r="C177" s="1091"/>
      <c r="D177" s="1091"/>
      <c r="E177" s="1091"/>
      <c r="F177" s="1091"/>
      <c r="G177" s="1091"/>
      <c r="H177" s="1091"/>
      <c r="I177" s="1091"/>
      <c r="J177" s="1091"/>
      <c r="K177" s="1091"/>
      <c r="L177" s="1091"/>
      <c r="M177" s="1091"/>
      <c r="N177" s="1091"/>
      <c r="O177" s="1091"/>
      <c r="P177" s="1091"/>
      <c r="Q177" s="1091"/>
      <c r="R177" s="1141"/>
      <c r="S177" s="1091"/>
    </row>
    <row r="178" spans="3:19">
      <c r="C178" s="1091"/>
      <c r="D178" s="1091"/>
      <c r="E178" s="1091"/>
      <c r="F178" s="1091"/>
      <c r="G178" s="1091"/>
      <c r="H178" s="1091"/>
      <c r="I178" s="1091"/>
      <c r="J178" s="1091"/>
      <c r="K178" s="1091"/>
      <c r="L178" s="1091"/>
      <c r="M178" s="1091"/>
      <c r="N178" s="1091"/>
      <c r="O178" s="1091"/>
      <c r="P178" s="1091"/>
      <c r="Q178" s="1091"/>
      <c r="R178" s="1141"/>
      <c r="S178" s="1091"/>
    </row>
    <row r="179" spans="3:19">
      <c r="C179" s="1091"/>
      <c r="D179" s="1091"/>
      <c r="E179" s="1091"/>
      <c r="F179" s="1091"/>
      <c r="G179" s="1091"/>
      <c r="H179" s="1091"/>
      <c r="I179" s="1091"/>
      <c r="J179" s="1091"/>
      <c r="K179" s="1091"/>
      <c r="L179" s="1091"/>
      <c r="M179" s="1091"/>
      <c r="N179" s="1091"/>
      <c r="O179" s="1091"/>
      <c r="P179" s="1091"/>
      <c r="Q179" s="1091"/>
      <c r="R179" s="1141"/>
      <c r="S179" s="1091"/>
    </row>
    <row r="180" spans="3:19">
      <c r="C180" s="1091"/>
      <c r="D180" s="1091"/>
      <c r="E180" s="1091"/>
      <c r="F180" s="1091"/>
      <c r="G180" s="1091"/>
      <c r="H180" s="1091"/>
      <c r="I180" s="1091"/>
      <c r="J180" s="1091"/>
      <c r="K180" s="1091"/>
      <c r="L180" s="1091"/>
      <c r="M180" s="1091"/>
      <c r="N180" s="1091"/>
      <c r="O180" s="1091"/>
      <c r="P180" s="1091"/>
      <c r="Q180" s="1091"/>
      <c r="R180" s="1141"/>
      <c r="S180" s="1091"/>
    </row>
    <row r="181" spans="3:19">
      <c r="C181" s="1091"/>
      <c r="D181" s="1091"/>
      <c r="E181" s="1091"/>
      <c r="F181" s="1091"/>
      <c r="G181" s="1091"/>
      <c r="H181" s="1091"/>
      <c r="I181" s="1091"/>
      <c r="J181" s="1091"/>
      <c r="K181" s="1091"/>
      <c r="L181" s="1091"/>
      <c r="M181" s="1091"/>
      <c r="N181" s="1091"/>
      <c r="O181" s="1091"/>
      <c r="P181" s="1091"/>
      <c r="Q181" s="1091"/>
      <c r="R181" s="1141"/>
      <c r="S181" s="1091"/>
    </row>
    <row r="182" spans="3:19">
      <c r="C182" s="1091"/>
      <c r="D182" s="1091"/>
      <c r="E182" s="1091"/>
      <c r="F182" s="1091"/>
      <c r="G182" s="1091"/>
      <c r="H182" s="1091"/>
      <c r="I182" s="1091"/>
      <c r="J182" s="1091"/>
      <c r="K182" s="1091"/>
      <c r="L182" s="1091"/>
      <c r="M182" s="1091"/>
      <c r="N182" s="1091"/>
      <c r="O182" s="1091"/>
      <c r="P182" s="1091"/>
      <c r="Q182" s="1091"/>
      <c r="R182" s="1141"/>
      <c r="S182" s="1091"/>
    </row>
    <row r="183" spans="3:19">
      <c r="C183" s="1091"/>
      <c r="D183" s="1091"/>
      <c r="E183" s="1091"/>
      <c r="F183" s="1091"/>
      <c r="G183" s="1091"/>
      <c r="H183" s="1091"/>
      <c r="I183" s="1091"/>
      <c r="J183" s="1091"/>
      <c r="K183" s="1091"/>
      <c r="L183" s="1091"/>
      <c r="M183" s="1091"/>
      <c r="N183" s="1091"/>
      <c r="O183" s="1091"/>
      <c r="P183" s="1091"/>
      <c r="Q183" s="1091"/>
      <c r="R183" s="1141"/>
      <c r="S183" s="1091"/>
    </row>
    <row r="184" spans="3:19">
      <c r="C184" s="1091"/>
      <c r="D184" s="1091"/>
      <c r="E184" s="1091"/>
      <c r="F184" s="1091"/>
      <c r="G184" s="1091"/>
      <c r="H184" s="1091"/>
      <c r="I184" s="1091"/>
      <c r="J184" s="1091"/>
      <c r="K184" s="1091"/>
      <c r="L184" s="1091"/>
      <c r="M184" s="1091"/>
      <c r="N184" s="1091"/>
      <c r="O184" s="1091"/>
      <c r="P184" s="1091"/>
      <c r="Q184" s="1091"/>
      <c r="R184" s="1141"/>
      <c r="S184" s="1091"/>
    </row>
    <row r="185" spans="3:19">
      <c r="C185" s="1091"/>
      <c r="D185" s="1091"/>
      <c r="E185" s="1091"/>
      <c r="F185" s="1091"/>
      <c r="G185" s="1091"/>
      <c r="H185" s="1091"/>
      <c r="I185" s="1091"/>
      <c r="J185" s="1091"/>
      <c r="K185" s="1091"/>
      <c r="L185" s="1091"/>
      <c r="M185" s="1091"/>
      <c r="N185" s="1091"/>
      <c r="O185" s="1091"/>
      <c r="P185" s="1091"/>
      <c r="Q185" s="1091"/>
      <c r="R185" s="1141"/>
      <c r="S185" s="1091"/>
    </row>
    <row r="186" spans="3:19">
      <c r="C186" s="1091"/>
      <c r="D186" s="1091"/>
      <c r="E186" s="1091"/>
      <c r="F186" s="1091"/>
      <c r="G186" s="1091"/>
      <c r="H186" s="1091"/>
      <c r="I186" s="1091"/>
      <c r="J186" s="1091"/>
      <c r="K186" s="1091"/>
      <c r="L186" s="1091"/>
      <c r="M186" s="1091"/>
      <c r="N186" s="1091"/>
      <c r="O186" s="1091"/>
      <c r="P186" s="1091"/>
      <c r="Q186" s="1091"/>
      <c r="R186" s="1141"/>
      <c r="S186" s="1091"/>
    </row>
    <row r="187" spans="3:19">
      <c r="C187" s="1091"/>
      <c r="D187" s="1091"/>
      <c r="E187" s="1091"/>
      <c r="F187" s="1091"/>
      <c r="G187" s="1091"/>
      <c r="H187" s="1091"/>
      <c r="I187" s="1091"/>
      <c r="J187" s="1091"/>
      <c r="K187" s="1091"/>
      <c r="L187" s="1091"/>
      <c r="M187" s="1091"/>
      <c r="N187" s="1091"/>
      <c r="O187" s="1091"/>
      <c r="P187" s="1091"/>
      <c r="Q187" s="1091"/>
      <c r="R187" s="1141"/>
      <c r="S187" s="1091"/>
    </row>
    <row r="188" spans="3:19">
      <c r="C188" s="1091"/>
      <c r="D188" s="1091"/>
      <c r="E188" s="1091"/>
      <c r="F188" s="1091"/>
      <c r="G188" s="1091"/>
      <c r="H188" s="1091"/>
      <c r="I188" s="1091"/>
      <c r="J188" s="1091"/>
      <c r="K188" s="1091"/>
      <c r="L188" s="1091"/>
      <c r="M188" s="1091"/>
      <c r="N188" s="1091"/>
      <c r="O188" s="1091"/>
      <c r="P188" s="1091"/>
      <c r="Q188" s="1091"/>
      <c r="R188" s="1141"/>
      <c r="S188" s="1091"/>
    </row>
    <row r="189" spans="3:19">
      <c r="C189" s="1091"/>
      <c r="D189" s="1091"/>
      <c r="E189" s="1091"/>
      <c r="F189" s="1091"/>
      <c r="G189" s="1091"/>
      <c r="H189" s="1091"/>
      <c r="I189" s="1091"/>
      <c r="J189" s="1091"/>
      <c r="K189" s="1091"/>
      <c r="L189" s="1091"/>
      <c r="M189" s="1091"/>
      <c r="N189" s="1091"/>
      <c r="O189" s="1091"/>
      <c r="P189" s="1091"/>
      <c r="Q189" s="1091"/>
      <c r="R189" s="1141"/>
      <c r="S189" s="1091"/>
    </row>
    <row r="190" spans="3:19">
      <c r="C190" s="1091"/>
      <c r="D190" s="1091"/>
      <c r="E190" s="1091"/>
      <c r="F190" s="1091"/>
      <c r="G190" s="1091"/>
      <c r="H190" s="1091"/>
      <c r="I190" s="1091"/>
      <c r="J190" s="1091"/>
      <c r="K190" s="1091"/>
      <c r="L190" s="1091"/>
      <c r="M190" s="1091"/>
      <c r="N190" s="1091"/>
      <c r="O190" s="1091"/>
      <c r="P190" s="1091"/>
      <c r="Q190" s="1091"/>
      <c r="R190" s="1141"/>
      <c r="S190" s="1091"/>
    </row>
    <row r="191" spans="3:19">
      <c r="C191" s="1091"/>
      <c r="D191" s="1091"/>
      <c r="E191" s="1091"/>
      <c r="F191" s="1091"/>
      <c r="G191" s="1091"/>
      <c r="H191" s="1091"/>
      <c r="I191" s="1091"/>
      <c r="J191" s="1091"/>
      <c r="K191" s="1091"/>
      <c r="L191" s="1091"/>
      <c r="M191" s="1091"/>
      <c r="N191" s="1091"/>
      <c r="O191" s="1091"/>
      <c r="P191" s="1091"/>
      <c r="Q191" s="1091"/>
      <c r="R191" s="1141"/>
      <c r="S191" s="1091"/>
    </row>
    <row r="192" spans="3:19">
      <c r="C192" s="1091"/>
      <c r="D192" s="1091"/>
      <c r="E192" s="1091"/>
      <c r="F192" s="1091"/>
      <c r="G192" s="1091"/>
      <c r="H192" s="1091"/>
      <c r="I192" s="1091"/>
      <c r="J192" s="1091"/>
      <c r="K192" s="1091"/>
      <c r="L192" s="1091"/>
      <c r="M192" s="1091"/>
      <c r="N192" s="1091"/>
      <c r="O192" s="1091"/>
      <c r="P192" s="1091"/>
      <c r="Q192" s="1091"/>
      <c r="R192" s="1141"/>
      <c r="S192" s="1091"/>
    </row>
    <row r="193" spans="3:19">
      <c r="C193" s="1091"/>
      <c r="D193" s="1091"/>
      <c r="E193" s="1091"/>
      <c r="F193" s="1091"/>
      <c r="G193" s="1091"/>
      <c r="H193" s="1091"/>
      <c r="I193" s="1091"/>
      <c r="J193" s="1091"/>
      <c r="K193" s="1091"/>
      <c r="L193" s="1091"/>
      <c r="M193" s="1091"/>
      <c r="N193" s="1091"/>
      <c r="O193" s="1091"/>
      <c r="P193" s="1091"/>
      <c r="Q193" s="1091"/>
      <c r="R193" s="1141"/>
      <c r="S193" s="1091"/>
    </row>
    <row r="194" spans="3:19">
      <c r="C194" s="1091"/>
      <c r="D194" s="1091"/>
      <c r="E194" s="1091"/>
      <c r="F194" s="1091"/>
      <c r="G194" s="1091"/>
      <c r="H194" s="1091"/>
      <c r="I194" s="1091"/>
      <c r="J194" s="1091"/>
      <c r="K194" s="1091"/>
      <c r="L194" s="1091"/>
      <c r="M194" s="1091"/>
      <c r="N194" s="1091"/>
      <c r="O194" s="1091"/>
      <c r="P194" s="1091"/>
      <c r="Q194" s="1091"/>
      <c r="R194" s="1141"/>
      <c r="S194" s="1091"/>
    </row>
    <row r="195" spans="3:19">
      <c r="C195" s="1091"/>
      <c r="D195" s="1091"/>
      <c r="E195" s="1091"/>
      <c r="F195" s="1091"/>
      <c r="G195" s="1091"/>
      <c r="H195" s="1091"/>
      <c r="I195" s="1091"/>
      <c r="J195" s="1091"/>
      <c r="K195" s="1091"/>
      <c r="L195" s="1091"/>
      <c r="M195" s="1091"/>
      <c r="N195" s="1091"/>
      <c r="O195" s="1091"/>
      <c r="P195" s="1091"/>
      <c r="Q195" s="1091"/>
      <c r="R195" s="1141"/>
      <c r="S195" s="1091"/>
    </row>
    <row r="196" spans="3:19">
      <c r="C196" s="1091"/>
      <c r="D196" s="1091"/>
      <c r="E196" s="1091"/>
      <c r="F196" s="1091"/>
      <c r="G196" s="1091"/>
      <c r="H196" s="1091"/>
      <c r="I196" s="1091"/>
      <c r="J196" s="1091"/>
      <c r="K196" s="1091"/>
      <c r="L196" s="1091"/>
      <c r="M196" s="1091"/>
      <c r="N196" s="1091"/>
      <c r="O196" s="1091"/>
      <c r="P196" s="1091"/>
      <c r="Q196" s="1091"/>
      <c r="R196" s="1141"/>
      <c r="S196" s="1091"/>
    </row>
    <row r="197" spans="3:19">
      <c r="C197" s="1091"/>
      <c r="D197" s="1091"/>
      <c r="E197" s="1091"/>
      <c r="F197" s="1091"/>
      <c r="G197" s="1091"/>
      <c r="H197" s="1091"/>
      <c r="I197" s="1091"/>
      <c r="J197" s="1091"/>
      <c r="K197" s="1091"/>
      <c r="L197" s="1091"/>
      <c r="M197" s="1091"/>
      <c r="N197" s="1091"/>
      <c r="O197" s="1091"/>
      <c r="P197" s="1091"/>
      <c r="Q197" s="1091"/>
      <c r="R197" s="1141"/>
      <c r="S197" s="1091"/>
    </row>
    <row r="198" spans="3:19">
      <c r="C198" s="1091"/>
      <c r="D198" s="1091"/>
      <c r="E198" s="1091"/>
      <c r="F198" s="1091"/>
      <c r="G198" s="1091"/>
      <c r="H198" s="1091"/>
      <c r="I198" s="1091"/>
      <c r="J198" s="1091"/>
      <c r="K198" s="1091"/>
      <c r="L198" s="1091"/>
      <c r="M198" s="1091"/>
      <c r="N198" s="1091"/>
      <c r="O198" s="1091"/>
      <c r="P198" s="1091"/>
      <c r="Q198" s="1091"/>
      <c r="R198" s="1141"/>
      <c r="S198" s="1091"/>
    </row>
    <row r="199" spans="3:19">
      <c r="C199" s="1091"/>
      <c r="D199" s="1091"/>
      <c r="E199" s="1091"/>
      <c r="F199" s="1091"/>
      <c r="G199" s="1091"/>
      <c r="H199" s="1091"/>
      <c r="I199" s="1091"/>
      <c r="J199" s="1091"/>
      <c r="K199" s="1091"/>
      <c r="L199" s="1091"/>
      <c r="M199" s="1091"/>
      <c r="N199" s="1091"/>
      <c r="O199" s="1091"/>
      <c r="P199" s="1091"/>
      <c r="Q199" s="1091"/>
      <c r="R199" s="1141"/>
      <c r="S199" s="1091"/>
    </row>
    <row r="200" spans="3:19">
      <c r="C200" s="1091"/>
      <c r="D200" s="1091"/>
      <c r="E200" s="1091"/>
      <c r="F200" s="1091"/>
      <c r="G200" s="1091"/>
      <c r="H200" s="1091"/>
      <c r="I200" s="1091"/>
      <c r="J200" s="1091"/>
      <c r="K200" s="1091"/>
      <c r="L200" s="1091"/>
      <c r="M200" s="1091"/>
      <c r="N200" s="1091"/>
      <c r="O200" s="1091"/>
      <c r="P200" s="1091"/>
      <c r="Q200" s="1091"/>
      <c r="R200" s="1141"/>
      <c r="S200" s="1091"/>
    </row>
    <row r="201" spans="3:19">
      <c r="C201" s="1091"/>
      <c r="D201" s="1091"/>
      <c r="E201" s="1091"/>
      <c r="F201" s="1091"/>
      <c r="G201" s="1091"/>
      <c r="H201" s="1091"/>
      <c r="I201" s="1091"/>
      <c r="J201" s="1091"/>
      <c r="K201" s="1091"/>
      <c r="L201" s="1091"/>
      <c r="M201" s="1091"/>
      <c r="N201" s="1091"/>
      <c r="O201" s="1091"/>
      <c r="P201" s="1091"/>
      <c r="Q201" s="1091"/>
      <c r="R201" s="1141"/>
      <c r="S201" s="1091"/>
    </row>
    <row r="202" spans="3:19">
      <c r="C202" s="1091"/>
      <c r="D202" s="1091"/>
      <c r="E202" s="1091"/>
      <c r="F202" s="1091"/>
      <c r="G202" s="1091"/>
      <c r="H202" s="1091"/>
      <c r="I202" s="1091"/>
      <c r="J202" s="1091"/>
      <c r="K202" s="1091"/>
      <c r="L202" s="1091"/>
      <c r="M202" s="1091"/>
      <c r="N202" s="1091"/>
      <c r="O202" s="1091"/>
      <c r="P202" s="1091"/>
      <c r="Q202" s="1091"/>
      <c r="R202" s="1141"/>
      <c r="S202" s="1091"/>
    </row>
    <row r="203" spans="3:19">
      <c r="C203" s="1091"/>
      <c r="D203" s="1091"/>
      <c r="E203" s="1091"/>
      <c r="F203" s="1091"/>
      <c r="G203" s="1091"/>
      <c r="H203" s="1091"/>
      <c r="I203" s="1091"/>
      <c r="J203" s="1091"/>
      <c r="K203" s="1091"/>
      <c r="L203" s="1091"/>
      <c r="M203" s="1091"/>
      <c r="N203" s="1091"/>
      <c r="O203" s="1091"/>
      <c r="P203" s="1091"/>
      <c r="Q203" s="1091"/>
      <c r="R203" s="1141"/>
      <c r="S203" s="1091"/>
    </row>
    <row r="204" spans="3:19">
      <c r="C204" s="1091"/>
      <c r="D204" s="1091"/>
      <c r="E204" s="1091"/>
      <c r="F204" s="1091"/>
      <c r="G204" s="1091"/>
      <c r="H204" s="1091"/>
      <c r="I204" s="1091"/>
      <c r="J204" s="1091"/>
      <c r="K204" s="1091"/>
      <c r="L204" s="1091"/>
      <c r="M204" s="1091"/>
      <c r="N204" s="1091"/>
      <c r="O204" s="1091"/>
      <c r="P204" s="1091"/>
      <c r="Q204" s="1091"/>
      <c r="R204" s="1141"/>
      <c r="S204" s="1091"/>
    </row>
    <row r="205" spans="3:19">
      <c r="C205" s="1091"/>
      <c r="D205" s="1091"/>
      <c r="E205" s="1091"/>
      <c r="F205" s="1091"/>
      <c r="G205" s="1091"/>
      <c r="H205" s="1091"/>
      <c r="I205" s="1091"/>
      <c r="J205" s="1091"/>
      <c r="K205" s="1091"/>
      <c r="L205" s="1091"/>
      <c r="M205" s="1091"/>
      <c r="N205" s="1091"/>
      <c r="O205" s="1091"/>
      <c r="P205" s="1091"/>
      <c r="Q205" s="1091"/>
      <c r="R205" s="1141"/>
      <c r="S205" s="1091"/>
    </row>
    <row r="206" spans="3:19">
      <c r="C206" s="1091"/>
      <c r="D206" s="1091"/>
      <c r="E206" s="1091"/>
      <c r="F206" s="1091"/>
      <c r="G206" s="1091"/>
      <c r="H206" s="1091"/>
      <c r="I206" s="1091"/>
      <c r="J206" s="1091"/>
      <c r="K206" s="1091"/>
      <c r="L206" s="1091"/>
      <c r="M206" s="1091"/>
      <c r="N206" s="1091"/>
      <c r="O206" s="1091"/>
      <c r="P206" s="1091"/>
      <c r="Q206" s="1091"/>
      <c r="R206" s="1141"/>
      <c r="S206" s="1091"/>
    </row>
    <row r="207" spans="3:19">
      <c r="C207" s="1091"/>
      <c r="D207" s="1091"/>
      <c r="E207" s="1091"/>
      <c r="F207" s="1091"/>
      <c r="G207" s="1091"/>
      <c r="H207" s="1091"/>
      <c r="I207" s="1091"/>
      <c r="J207" s="1091"/>
      <c r="K207" s="1091"/>
      <c r="L207" s="1091"/>
      <c r="M207" s="1091"/>
      <c r="N207" s="1091"/>
      <c r="O207" s="1091"/>
      <c r="P207" s="1091"/>
      <c r="Q207" s="1091"/>
      <c r="R207" s="1141"/>
      <c r="S207" s="1091"/>
    </row>
    <row r="208" spans="3:19">
      <c r="C208" s="1091"/>
      <c r="D208" s="1091"/>
      <c r="E208" s="1091"/>
      <c r="F208" s="1091"/>
      <c r="G208" s="1091"/>
      <c r="H208" s="1091"/>
      <c r="I208" s="1091"/>
      <c r="J208" s="1091"/>
      <c r="K208" s="1091"/>
      <c r="L208" s="1091"/>
      <c r="M208" s="1091"/>
      <c r="N208" s="1091"/>
      <c r="O208" s="1091"/>
      <c r="P208" s="1091"/>
      <c r="Q208" s="1091"/>
      <c r="R208" s="1141"/>
      <c r="S208" s="1091"/>
    </row>
    <row r="209" spans="3:19">
      <c r="C209" s="1091"/>
      <c r="D209" s="1091"/>
      <c r="E209" s="1091"/>
      <c r="F209" s="1091"/>
      <c r="G209" s="1091"/>
      <c r="H209" s="1091"/>
      <c r="I209" s="1091"/>
      <c r="J209" s="1091"/>
      <c r="K209" s="1091"/>
      <c r="L209" s="1091"/>
      <c r="M209" s="1091"/>
      <c r="N209" s="1091"/>
      <c r="O209" s="1091"/>
      <c r="P209" s="1091"/>
      <c r="Q209" s="1091"/>
      <c r="R209" s="1141"/>
      <c r="S209" s="1091"/>
    </row>
    <row r="210" spans="3:19">
      <c r="C210" s="1091"/>
      <c r="D210" s="1091"/>
      <c r="E210" s="1091"/>
      <c r="F210" s="1091"/>
      <c r="G210" s="1091"/>
      <c r="H210" s="1091"/>
      <c r="I210" s="1091"/>
      <c r="J210" s="1091"/>
      <c r="K210" s="1091"/>
      <c r="L210" s="1091"/>
      <c r="M210" s="1091"/>
      <c r="N210" s="1091"/>
      <c r="O210" s="1091"/>
      <c r="P210" s="1091"/>
      <c r="Q210" s="1091"/>
      <c r="R210" s="1141"/>
      <c r="S210" s="1091"/>
    </row>
    <row r="211" spans="3:19">
      <c r="C211" s="1091"/>
      <c r="D211" s="1091"/>
      <c r="E211" s="1091"/>
      <c r="F211" s="1091"/>
      <c r="G211" s="1091"/>
      <c r="H211" s="1091"/>
      <c r="I211" s="1091"/>
      <c r="J211" s="1091"/>
      <c r="K211" s="1091"/>
      <c r="L211" s="1091"/>
      <c r="M211" s="1091"/>
      <c r="N211" s="1091"/>
      <c r="O211" s="1091"/>
      <c r="P211" s="1091"/>
      <c r="Q211" s="1091"/>
      <c r="R211" s="1141"/>
      <c r="S211" s="1091"/>
    </row>
    <row r="212" spans="3:19">
      <c r="C212" s="1091"/>
      <c r="D212" s="1091"/>
      <c r="E212" s="1091"/>
      <c r="F212" s="1091"/>
      <c r="G212" s="1091"/>
      <c r="H212" s="1091"/>
      <c r="I212" s="1091"/>
      <c r="J212" s="1091"/>
      <c r="K212" s="1091"/>
      <c r="L212" s="1091"/>
      <c r="M212" s="1091"/>
      <c r="N212" s="1091"/>
      <c r="O212" s="1091"/>
      <c r="P212" s="1091"/>
      <c r="Q212" s="1091"/>
      <c r="R212" s="1141"/>
      <c r="S212" s="1091"/>
    </row>
    <row r="213" spans="3:19">
      <c r="C213" s="1091"/>
      <c r="D213" s="1091"/>
      <c r="E213" s="1091"/>
      <c r="F213" s="1091"/>
      <c r="G213" s="1091"/>
      <c r="H213" s="1091"/>
      <c r="I213" s="1091"/>
      <c r="J213" s="1091"/>
      <c r="K213" s="1091"/>
      <c r="L213" s="1091"/>
      <c r="M213" s="1091"/>
      <c r="N213" s="1091"/>
      <c r="O213" s="1091"/>
      <c r="P213" s="1091"/>
      <c r="Q213" s="1091"/>
      <c r="R213" s="1141"/>
      <c r="S213" s="1091"/>
    </row>
    <row r="214" spans="3:19">
      <c r="C214" s="1091"/>
      <c r="D214" s="1091"/>
      <c r="E214" s="1091"/>
      <c r="F214" s="1091"/>
      <c r="G214" s="1091"/>
      <c r="H214" s="1091"/>
      <c r="I214" s="1091"/>
      <c r="J214" s="1091"/>
      <c r="K214" s="1091"/>
      <c r="L214" s="1091"/>
      <c r="M214" s="1091"/>
      <c r="N214" s="1091"/>
      <c r="O214" s="1091"/>
      <c r="P214" s="1091"/>
      <c r="Q214" s="1091"/>
      <c r="R214" s="1141"/>
      <c r="S214" s="1091"/>
    </row>
    <row r="215" spans="3:19">
      <c r="C215" s="1091"/>
      <c r="D215" s="1091"/>
      <c r="E215" s="1091"/>
      <c r="F215" s="1091"/>
      <c r="G215" s="1091"/>
      <c r="H215" s="1091"/>
      <c r="I215" s="1091"/>
      <c r="J215" s="1091"/>
      <c r="K215" s="1091"/>
      <c r="L215" s="1091"/>
      <c r="M215" s="1091"/>
      <c r="N215" s="1091"/>
      <c r="O215" s="1091"/>
      <c r="P215" s="1091"/>
      <c r="Q215" s="1091"/>
      <c r="R215" s="1141"/>
      <c r="S215" s="1091"/>
    </row>
    <row r="216" spans="3:19">
      <c r="C216" s="1091"/>
      <c r="D216" s="1091"/>
      <c r="E216" s="1091"/>
      <c r="F216" s="1091"/>
      <c r="G216" s="1091"/>
      <c r="H216" s="1091"/>
      <c r="I216" s="1091"/>
      <c r="J216" s="1091"/>
      <c r="K216" s="1091"/>
      <c r="L216" s="1091"/>
      <c r="M216" s="1091"/>
      <c r="N216" s="1091"/>
      <c r="O216" s="1091"/>
      <c r="P216" s="1091"/>
      <c r="Q216" s="1091"/>
      <c r="R216" s="1141"/>
      <c r="S216" s="1091"/>
    </row>
    <row r="217" spans="3:19">
      <c r="C217" s="1091"/>
      <c r="D217" s="1091"/>
      <c r="E217" s="1091"/>
      <c r="F217" s="1091"/>
      <c r="G217" s="1091"/>
      <c r="H217" s="1091"/>
      <c r="I217" s="1091"/>
      <c r="J217" s="1091"/>
      <c r="K217" s="1091"/>
      <c r="L217" s="1091"/>
      <c r="M217" s="1091"/>
      <c r="N217" s="1091"/>
      <c r="O217" s="1091"/>
      <c r="P217" s="1091"/>
      <c r="Q217" s="1091"/>
      <c r="R217" s="1141"/>
      <c r="S217" s="1091"/>
    </row>
    <row r="218" spans="3:19">
      <c r="C218" s="1091"/>
      <c r="D218" s="1091"/>
      <c r="E218" s="1091"/>
      <c r="F218" s="1091"/>
      <c r="G218" s="1091"/>
      <c r="H218" s="1091"/>
      <c r="I218" s="1091"/>
      <c r="J218" s="1091"/>
      <c r="K218" s="1091"/>
      <c r="L218" s="1091"/>
      <c r="M218" s="1091"/>
      <c r="N218" s="1091"/>
      <c r="O218" s="1091"/>
      <c r="P218" s="1091"/>
      <c r="Q218" s="1091"/>
      <c r="R218" s="1141"/>
      <c r="S218" s="1091"/>
    </row>
    <row r="219" spans="3:19">
      <c r="C219" s="1091"/>
      <c r="D219" s="1091"/>
      <c r="E219" s="1091"/>
      <c r="F219" s="1091"/>
      <c r="G219" s="1091"/>
      <c r="H219" s="1091"/>
      <c r="I219" s="1091"/>
      <c r="J219" s="1091"/>
      <c r="K219" s="1091"/>
      <c r="L219" s="1091"/>
      <c r="M219" s="1091"/>
      <c r="N219" s="1091"/>
      <c r="O219" s="1091"/>
      <c r="P219" s="1091"/>
      <c r="Q219" s="1091"/>
      <c r="R219" s="1141"/>
      <c r="S219" s="1091"/>
    </row>
    <row r="220" spans="3:19">
      <c r="C220" s="1091"/>
      <c r="D220" s="1091"/>
      <c r="E220" s="1091"/>
      <c r="F220" s="1091"/>
      <c r="G220" s="1091"/>
      <c r="H220" s="1091"/>
      <c r="I220" s="1091"/>
      <c r="J220" s="1091"/>
      <c r="K220" s="1091"/>
      <c r="L220" s="1091"/>
      <c r="M220" s="1091"/>
      <c r="N220" s="1091"/>
      <c r="O220" s="1091"/>
      <c r="P220" s="1091"/>
      <c r="Q220" s="1091"/>
      <c r="R220" s="1141"/>
      <c r="S220" s="1091"/>
    </row>
    <row r="221" spans="3:19">
      <c r="C221" s="1091"/>
      <c r="D221" s="1091"/>
      <c r="E221" s="1091"/>
      <c r="F221" s="1091"/>
      <c r="G221" s="1091"/>
      <c r="H221" s="1091"/>
      <c r="I221" s="1091"/>
      <c r="J221" s="1091"/>
      <c r="K221" s="1091"/>
      <c r="L221" s="1091"/>
      <c r="M221" s="1091"/>
      <c r="N221" s="1091"/>
      <c r="O221" s="1091"/>
      <c r="P221" s="1091"/>
      <c r="Q221" s="1091"/>
      <c r="R221" s="1141"/>
      <c r="S221" s="1091"/>
    </row>
    <row r="222" spans="3:19">
      <c r="C222" s="1091"/>
      <c r="D222" s="1091"/>
      <c r="E222" s="1091"/>
      <c r="F222" s="1091"/>
      <c r="G222" s="1091"/>
      <c r="H222" s="1091"/>
      <c r="I222" s="1091"/>
      <c r="J222" s="1091"/>
      <c r="K222" s="1091"/>
      <c r="L222" s="1091"/>
      <c r="M222" s="1091"/>
      <c r="N222" s="1091"/>
      <c r="O222" s="1091"/>
      <c r="P222" s="1091"/>
      <c r="Q222" s="1091"/>
      <c r="R222" s="1141"/>
      <c r="S222" s="1091"/>
    </row>
    <row r="223" spans="3:19">
      <c r="C223" s="1091"/>
      <c r="D223" s="1091"/>
      <c r="E223" s="1091"/>
      <c r="F223" s="1091"/>
      <c r="G223" s="1091"/>
      <c r="H223" s="1091"/>
      <c r="I223" s="1091"/>
      <c r="J223" s="1091"/>
      <c r="K223" s="1091"/>
      <c r="L223" s="1091"/>
      <c r="M223" s="1091"/>
      <c r="N223" s="1091"/>
      <c r="O223" s="1091"/>
      <c r="P223" s="1091"/>
      <c r="Q223" s="1091"/>
      <c r="R223" s="1141"/>
      <c r="S223" s="1091"/>
    </row>
    <row r="224" spans="3:19">
      <c r="C224" s="1091"/>
      <c r="D224" s="1091"/>
      <c r="E224" s="1091"/>
      <c r="F224" s="1091"/>
      <c r="G224" s="1091"/>
      <c r="H224" s="1091"/>
      <c r="I224" s="1091"/>
      <c r="J224" s="1091"/>
      <c r="K224" s="1091"/>
      <c r="L224" s="1091"/>
      <c r="M224" s="1091"/>
      <c r="N224" s="1091"/>
      <c r="O224" s="1091"/>
      <c r="P224" s="1091"/>
      <c r="Q224" s="1091"/>
      <c r="R224" s="1141"/>
      <c r="S224" s="1091"/>
    </row>
    <row r="225" spans="3:19">
      <c r="C225" s="1091"/>
      <c r="D225" s="1091"/>
      <c r="E225" s="1091"/>
      <c r="F225" s="1091"/>
      <c r="G225" s="1091"/>
      <c r="H225" s="1091"/>
      <c r="I225" s="1091"/>
      <c r="J225" s="1091"/>
      <c r="K225" s="1091"/>
      <c r="L225" s="1091"/>
      <c r="M225" s="1091"/>
      <c r="N225" s="1091"/>
      <c r="O225" s="1091"/>
      <c r="P225" s="1091"/>
      <c r="Q225" s="1091"/>
      <c r="R225" s="1141"/>
      <c r="S225" s="1091"/>
    </row>
    <row r="226" spans="3:19">
      <c r="C226" s="1091"/>
      <c r="D226" s="1091"/>
      <c r="E226" s="1091"/>
      <c r="F226" s="1091"/>
      <c r="G226" s="1091"/>
      <c r="H226" s="1091"/>
      <c r="I226" s="1091"/>
      <c r="J226" s="1091"/>
      <c r="K226" s="1091"/>
      <c r="L226" s="1091"/>
      <c r="M226" s="1091"/>
      <c r="N226" s="1091"/>
      <c r="O226" s="1091"/>
      <c r="P226" s="1091"/>
      <c r="Q226" s="1091"/>
      <c r="R226" s="1141"/>
      <c r="S226" s="1091"/>
    </row>
    <row r="227" spans="3:19">
      <c r="C227" s="1091"/>
      <c r="D227" s="1091"/>
      <c r="E227" s="1091"/>
      <c r="F227" s="1091"/>
      <c r="G227" s="1091"/>
      <c r="H227" s="1091"/>
      <c r="I227" s="1091"/>
      <c r="J227" s="1091"/>
      <c r="K227" s="1091"/>
      <c r="L227" s="1091"/>
      <c r="M227" s="1091"/>
      <c r="N227" s="1091"/>
      <c r="O227" s="1091"/>
      <c r="P227" s="1091"/>
      <c r="Q227" s="1091"/>
      <c r="R227" s="1141"/>
      <c r="S227" s="1091"/>
    </row>
    <row r="228" spans="3:19">
      <c r="C228" s="1091"/>
      <c r="D228" s="1091"/>
      <c r="E228" s="1091"/>
      <c r="F228" s="1091"/>
      <c r="G228" s="1091"/>
      <c r="H228" s="1091"/>
      <c r="I228" s="1091"/>
      <c r="J228" s="1091"/>
      <c r="K228" s="1091"/>
      <c r="L228" s="1091"/>
      <c r="M228" s="1091"/>
      <c r="N228" s="1091"/>
      <c r="O228" s="1091"/>
      <c r="P228" s="1091"/>
      <c r="Q228" s="1091"/>
      <c r="R228" s="1141"/>
      <c r="S228" s="1091"/>
    </row>
    <row r="229" spans="3:19">
      <c r="C229" s="1091"/>
      <c r="D229" s="1091"/>
      <c r="E229" s="1091"/>
      <c r="F229" s="1091"/>
      <c r="G229" s="1091"/>
      <c r="H229" s="1091"/>
      <c r="I229" s="1091"/>
      <c r="J229" s="1091"/>
      <c r="K229" s="1091"/>
      <c r="L229" s="1091"/>
      <c r="M229" s="1091"/>
      <c r="N229" s="1091"/>
      <c r="O229" s="1091"/>
      <c r="P229" s="1091"/>
      <c r="Q229" s="1091"/>
      <c r="R229" s="1141"/>
      <c r="S229" s="1091"/>
    </row>
    <row r="230" spans="3:19">
      <c r="C230" s="1091"/>
      <c r="D230" s="1091"/>
      <c r="E230" s="1091"/>
      <c r="F230" s="1091"/>
      <c r="G230" s="1091"/>
      <c r="H230" s="1091"/>
      <c r="I230" s="1091"/>
      <c r="J230" s="1091"/>
      <c r="K230" s="1091"/>
      <c r="L230" s="1091"/>
      <c r="M230" s="1091"/>
      <c r="N230" s="1091"/>
      <c r="O230" s="1091"/>
      <c r="P230" s="1091"/>
      <c r="Q230" s="1091"/>
      <c r="R230" s="1141"/>
      <c r="S230" s="1091"/>
    </row>
    <row r="231" spans="3:19">
      <c r="C231" s="1091"/>
      <c r="D231" s="1091"/>
      <c r="E231" s="1091"/>
      <c r="F231" s="1091"/>
      <c r="G231" s="1091"/>
      <c r="H231" s="1091"/>
      <c r="I231" s="1091"/>
      <c r="J231" s="1091"/>
      <c r="K231" s="1091"/>
      <c r="L231" s="1091"/>
      <c r="M231" s="1091"/>
      <c r="N231" s="1091"/>
      <c r="O231" s="1091"/>
      <c r="P231" s="1091"/>
      <c r="Q231" s="1091"/>
      <c r="R231" s="1141"/>
      <c r="S231" s="1091"/>
    </row>
    <row r="232" spans="3:19">
      <c r="C232" s="1091"/>
      <c r="D232" s="1091"/>
      <c r="E232" s="1091"/>
      <c r="F232" s="1091"/>
      <c r="G232" s="1091"/>
      <c r="H232" s="1091"/>
      <c r="I232" s="1091"/>
      <c r="J232" s="1091"/>
      <c r="K232" s="1091"/>
      <c r="L232" s="1091"/>
      <c r="M232" s="1091"/>
      <c r="N232" s="1091"/>
      <c r="O232" s="1091"/>
      <c r="P232" s="1091"/>
      <c r="Q232" s="1091"/>
      <c r="R232" s="1141"/>
      <c r="S232" s="1091"/>
    </row>
    <row r="233" spans="3:19">
      <c r="C233" s="1091"/>
      <c r="D233" s="1091"/>
      <c r="E233" s="1091"/>
      <c r="F233" s="1091"/>
      <c r="G233" s="1091"/>
      <c r="H233" s="1091"/>
      <c r="I233" s="1091"/>
      <c r="J233" s="1091"/>
      <c r="K233" s="1091"/>
      <c r="L233" s="1091"/>
      <c r="M233" s="1091"/>
      <c r="N233" s="1091"/>
      <c r="O233" s="1091"/>
      <c r="P233" s="1091"/>
      <c r="Q233" s="1091"/>
      <c r="R233" s="1141"/>
      <c r="S233" s="1091"/>
    </row>
    <row r="234" spans="3:19">
      <c r="C234" s="1091"/>
      <c r="D234" s="1091"/>
      <c r="E234" s="1091"/>
      <c r="F234" s="1091"/>
      <c r="G234" s="1091"/>
      <c r="H234" s="1091"/>
      <c r="I234" s="1091"/>
      <c r="J234" s="1091"/>
      <c r="K234" s="1091"/>
      <c r="L234" s="1091"/>
      <c r="M234" s="1091"/>
      <c r="N234" s="1091"/>
      <c r="O234" s="1091"/>
      <c r="P234" s="1091"/>
      <c r="Q234" s="1091"/>
      <c r="R234" s="1141"/>
      <c r="S234" s="1091"/>
    </row>
    <row r="235" spans="3:19">
      <c r="C235" s="1091"/>
      <c r="D235" s="1091"/>
      <c r="E235" s="1091"/>
      <c r="F235" s="1091"/>
      <c r="G235" s="1091"/>
      <c r="H235" s="1091"/>
      <c r="I235" s="1091"/>
      <c r="J235" s="1091"/>
      <c r="K235" s="1091"/>
      <c r="L235" s="1091"/>
      <c r="M235" s="1091"/>
      <c r="N235" s="1091"/>
      <c r="O235" s="1091"/>
      <c r="P235" s="1091"/>
      <c r="Q235" s="1091"/>
      <c r="R235" s="1141"/>
      <c r="S235" s="1091"/>
    </row>
    <row r="236" spans="3:19">
      <c r="C236" s="1091"/>
      <c r="D236" s="1091"/>
      <c r="E236" s="1091"/>
      <c r="F236" s="1091"/>
      <c r="G236" s="1091"/>
      <c r="H236" s="1091"/>
      <c r="I236" s="1091"/>
      <c r="J236" s="1091"/>
      <c r="K236" s="1091"/>
      <c r="L236" s="1091"/>
      <c r="M236" s="1091"/>
      <c r="N236" s="1091"/>
      <c r="O236" s="1091"/>
      <c r="P236" s="1091"/>
      <c r="Q236" s="1091"/>
      <c r="R236" s="1141"/>
      <c r="S236" s="1091"/>
    </row>
    <row r="237" spans="3:19">
      <c r="C237" s="1091"/>
      <c r="D237" s="1091"/>
      <c r="E237" s="1091"/>
      <c r="F237" s="1091"/>
      <c r="G237" s="1091"/>
      <c r="H237" s="1091"/>
      <c r="I237" s="1091"/>
      <c r="J237" s="1091"/>
      <c r="K237" s="1091"/>
      <c r="L237" s="1091"/>
      <c r="M237" s="1091"/>
      <c r="N237" s="1091"/>
      <c r="O237" s="1091"/>
      <c r="P237" s="1091"/>
      <c r="Q237" s="1091"/>
      <c r="R237" s="1141"/>
      <c r="S237" s="1091"/>
    </row>
    <row r="238" spans="3:19">
      <c r="C238" s="1091"/>
      <c r="D238" s="1091"/>
      <c r="E238" s="1091"/>
      <c r="F238" s="1091"/>
      <c r="G238" s="1091"/>
      <c r="H238" s="1091"/>
      <c r="I238" s="1091"/>
      <c r="J238" s="1091"/>
      <c r="K238" s="1091"/>
      <c r="L238" s="1091"/>
      <c r="M238" s="1091"/>
      <c r="N238" s="1091"/>
      <c r="O238" s="1091"/>
      <c r="P238" s="1091"/>
      <c r="Q238" s="1091"/>
      <c r="R238" s="1141"/>
      <c r="S238" s="1091"/>
    </row>
    <row r="239" spans="3:19">
      <c r="C239" s="1091"/>
      <c r="D239" s="1091"/>
      <c r="E239" s="1091"/>
      <c r="F239" s="1091"/>
      <c r="G239" s="1091"/>
      <c r="H239" s="1091"/>
      <c r="I239" s="1091"/>
      <c r="J239" s="1091"/>
      <c r="K239" s="1091"/>
      <c r="L239" s="1091"/>
      <c r="M239" s="1091"/>
      <c r="N239" s="1091"/>
      <c r="O239" s="1091"/>
      <c r="P239" s="1091"/>
      <c r="Q239" s="1091"/>
      <c r="R239" s="1141"/>
      <c r="S239" s="1091"/>
    </row>
    <row r="240" spans="3:19">
      <c r="C240" s="1091"/>
      <c r="D240" s="1091"/>
      <c r="E240" s="1091"/>
      <c r="F240" s="1091"/>
      <c r="G240" s="1091"/>
      <c r="H240" s="1091"/>
      <c r="I240" s="1091"/>
      <c r="J240" s="1091"/>
      <c r="K240" s="1091"/>
      <c r="L240" s="1091"/>
      <c r="M240" s="1091"/>
      <c r="N240" s="1091"/>
      <c r="O240" s="1091"/>
      <c r="P240" s="1091"/>
      <c r="Q240" s="1091"/>
      <c r="R240" s="1141"/>
      <c r="S240" s="1091"/>
    </row>
    <row r="241" spans="3:19">
      <c r="C241" s="1091"/>
      <c r="D241" s="1091"/>
      <c r="E241" s="1091"/>
      <c r="F241" s="1091"/>
      <c r="G241" s="1091"/>
      <c r="H241" s="1091"/>
      <c r="I241" s="1091"/>
      <c r="J241" s="1091"/>
      <c r="K241" s="1091"/>
      <c r="L241" s="1091"/>
      <c r="M241" s="1091"/>
      <c r="N241" s="1091"/>
      <c r="O241" s="1091"/>
      <c r="P241" s="1091"/>
      <c r="Q241" s="1091"/>
      <c r="R241" s="1141"/>
      <c r="S241" s="1091"/>
    </row>
    <row r="242" spans="3:19">
      <c r="C242" s="1091"/>
      <c r="D242" s="1091"/>
      <c r="E242" s="1091"/>
      <c r="F242" s="1091"/>
      <c r="G242" s="1091"/>
      <c r="H242" s="1091"/>
      <c r="I242" s="1091"/>
      <c r="J242" s="1091"/>
      <c r="K242" s="1091"/>
      <c r="L242" s="1091"/>
      <c r="M242" s="1091"/>
      <c r="N242" s="1091"/>
      <c r="O242" s="1091"/>
      <c r="P242" s="1091"/>
      <c r="Q242" s="1091"/>
      <c r="R242" s="1141"/>
      <c r="S242" s="1091"/>
    </row>
    <row r="243" spans="3:19">
      <c r="C243" s="1091"/>
      <c r="D243" s="1091"/>
      <c r="E243" s="1091"/>
      <c r="F243" s="1091"/>
      <c r="G243" s="1091"/>
      <c r="H243" s="1091"/>
      <c r="I243" s="1091"/>
      <c r="J243" s="1091"/>
      <c r="K243" s="1091"/>
      <c r="L243" s="1091"/>
      <c r="M243" s="1091"/>
      <c r="N243" s="1091"/>
      <c r="O243" s="1091"/>
      <c r="P243" s="1091"/>
      <c r="Q243" s="1091"/>
      <c r="R243" s="1141"/>
      <c r="S243" s="1091"/>
    </row>
    <row r="244" spans="3:19">
      <c r="C244" s="1091"/>
      <c r="D244" s="1091"/>
      <c r="E244" s="1091"/>
      <c r="F244" s="1091"/>
      <c r="G244" s="1091"/>
      <c r="H244" s="1091"/>
      <c r="I244" s="1091"/>
      <c r="J244" s="1091"/>
      <c r="K244" s="1091"/>
      <c r="L244" s="1091"/>
      <c r="M244" s="1091"/>
      <c r="N244" s="1091"/>
      <c r="O244" s="1091"/>
      <c r="P244" s="1091"/>
      <c r="Q244" s="1091"/>
      <c r="R244" s="1141"/>
      <c r="S244" s="1091"/>
    </row>
    <row r="245" spans="3:19">
      <c r="C245" s="1091"/>
      <c r="D245" s="1091"/>
      <c r="E245" s="1091"/>
      <c r="F245" s="1091"/>
      <c r="G245" s="1091"/>
      <c r="H245" s="1091"/>
      <c r="I245" s="1091"/>
      <c r="J245" s="1091"/>
      <c r="K245" s="1091"/>
      <c r="L245" s="1091"/>
      <c r="M245" s="1091"/>
      <c r="N245" s="1091"/>
      <c r="O245" s="1091"/>
      <c r="P245" s="1091"/>
      <c r="Q245" s="1091"/>
      <c r="R245" s="1141"/>
      <c r="S245" s="1091"/>
    </row>
    <row r="246" spans="3:19">
      <c r="C246" s="1091"/>
      <c r="D246" s="1091"/>
      <c r="E246" s="1091"/>
      <c r="F246" s="1091"/>
      <c r="G246" s="1091"/>
      <c r="H246" s="1091"/>
      <c r="I246" s="1091"/>
      <c r="J246" s="1091"/>
      <c r="K246" s="1091"/>
      <c r="L246" s="1091"/>
      <c r="M246" s="1091"/>
      <c r="N246" s="1091"/>
      <c r="O246" s="1091"/>
      <c r="P246" s="1091"/>
      <c r="Q246" s="1091"/>
      <c r="R246" s="1141"/>
      <c r="S246" s="1091"/>
    </row>
    <row r="247" spans="3:19">
      <c r="C247" s="1091"/>
      <c r="D247" s="1091"/>
      <c r="E247" s="1091"/>
      <c r="F247" s="1091"/>
      <c r="G247" s="1091"/>
      <c r="H247" s="1091"/>
      <c r="I247" s="1091"/>
      <c r="J247" s="1091"/>
      <c r="K247" s="1091"/>
      <c r="L247" s="1091"/>
      <c r="M247" s="1091"/>
      <c r="N247" s="1091"/>
      <c r="O247" s="1091"/>
      <c r="P247" s="1091"/>
      <c r="Q247" s="1091"/>
      <c r="R247" s="1141"/>
      <c r="S247" s="1091"/>
    </row>
    <row r="248" spans="3:19">
      <c r="C248" s="1091"/>
      <c r="D248" s="1091"/>
      <c r="E248" s="1091"/>
      <c r="F248" s="1091"/>
      <c r="G248" s="1091"/>
      <c r="H248" s="1091"/>
      <c r="I248" s="1091"/>
      <c r="J248" s="1091"/>
      <c r="K248" s="1091"/>
      <c r="L248" s="1091"/>
      <c r="M248" s="1091"/>
      <c r="N248" s="1091"/>
      <c r="O248" s="1091"/>
      <c r="P248" s="1091"/>
      <c r="Q248" s="1091"/>
      <c r="R248" s="1141"/>
      <c r="S248" s="1091"/>
    </row>
    <row r="249" spans="3:19">
      <c r="C249" s="1091"/>
      <c r="D249" s="1091"/>
      <c r="E249" s="1091"/>
      <c r="F249" s="1091"/>
      <c r="G249" s="1091"/>
      <c r="H249" s="1091"/>
      <c r="I249" s="1091"/>
      <c r="J249" s="1091"/>
      <c r="K249" s="1091"/>
      <c r="L249" s="1091"/>
      <c r="M249" s="1091"/>
      <c r="N249" s="1091"/>
      <c r="O249" s="1091"/>
      <c r="P249" s="1091"/>
      <c r="Q249" s="1091"/>
      <c r="R249" s="1141"/>
      <c r="S249" s="1091"/>
    </row>
    <row r="250" spans="3:19">
      <c r="C250" s="1091"/>
      <c r="D250" s="1091"/>
      <c r="E250" s="1091"/>
      <c r="F250" s="1091"/>
      <c r="G250" s="1091"/>
      <c r="H250" s="1091"/>
      <c r="I250" s="1091"/>
      <c r="J250" s="1091"/>
      <c r="K250" s="1091"/>
      <c r="L250" s="1091"/>
      <c r="M250" s="1091"/>
      <c r="N250" s="1091"/>
      <c r="O250" s="1091"/>
      <c r="P250" s="1091"/>
      <c r="Q250" s="1091"/>
      <c r="R250" s="1141"/>
      <c r="S250" s="1091"/>
    </row>
    <row r="251" spans="3:19">
      <c r="C251" s="1091"/>
      <c r="D251" s="1091"/>
      <c r="E251" s="1091"/>
      <c r="F251" s="1091"/>
      <c r="G251" s="1091"/>
      <c r="H251" s="1091"/>
      <c r="I251" s="1091"/>
      <c r="J251" s="1091"/>
      <c r="K251" s="1091"/>
      <c r="L251" s="1091"/>
      <c r="M251" s="1091"/>
      <c r="N251" s="1091"/>
      <c r="O251" s="1091"/>
      <c r="P251" s="1091"/>
      <c r="Q251" s="1091"/>
      <c r="R251" s="1141"/>
      <c r="S251" s="1091"/>
    </row>
    <row r="252" spans="3:19">
      <c r="C252" s="1091"/>
      <c r="D252" s="1091"/>
      <c r="E252" s="1091"/>
      <c r="F252" s="1091"/>
      <c r="G252" s="1091"/>
      <c r="H252" s="1091"/>
      <c r="I252" s="1091"/>
      <c r="J252" s="1091"/>
      <c r="K252" s="1091"/>
      <c r="L252" s="1091"/>
      <c r="M252" s="1091"/>
      <c r="N252" s="1091"/>
      <c r="O252" s="1091"/>
      <c r="P252" s="1091"/>
      <c r="Q252" s="1091"/>
      <c r="R252" s="1141"/>
      <c r="S252" s="1091"/>
    </row>
    <row r="253" spans="3:19">
      <c r="C253" s="1091"/>
      <c r="D253" s="1091"/>
      <c r="E253" s="1091"/>
      <c r="F253" s="1091"/>
      <c r="G253" s="1091"/>
      <c r="H253" s="1091"/>
      <c r="I253" s="1091"/>
      <c r="J253" s="1091"/>
      <c r="K253" s="1091"/>
      <c r="L253" s="1091"/>
      <c r="M253" s="1091"/>
      <c r="N253" s="1091"/>
      <c r="O253" s="1091"/>
      <c r="P253" s="1091"/>
      <c r="Q253" s="1091"/>
      <c r="R253" s="1141"/>
      <c r="S253" s="1091"/>
    </row>
    <row r="254" spans="3:19">
      <c r="C254" s="1091"/>
      <c r="D254" s="1091"/>
      <c r="E254" s="1091"/>
      <c r="F254" s="1091"/>
      <c r="G254" s="1091"/>
      <c r="H254" s="1091"/>
      <c r="I254" s="1091"/>
      <c r="J254" s="1091"/>
      <c r="K254" s="1091"/>
      <c r="L254" s="1091"/>
      <c r="M254" s="1091"/>
      <c r="N254" s="1091"/>
      <c r="O254" s="1091"/>
      <c r="P254" s="1091"/>
      <c r="Q254" s="1091"/>
      <c r="R254" s="1141"/>
      <c r="S254" s="1091"/>
    </row>
    <row r="255" spans="3:19">
      <c r="C255" s="1091"/>
      <c r="D255" s="1091"/>
      <c r="E255" s="1091"/>
      <c r="F255" s="1091"/>
      <c r="G255" s="1091"/>
      <c r="H255" s="1091"/>
      <c r="I255" s="1091"/>
      <c r="J255" s="1091"/>
      <c r="K255" s="1091"/>
      <c r="L255" s="1091"/>
      <c r="M255" s="1091"/>
      <c r="N255" s="1091"/>
      <c r="O255" s="1091"/>
      <c r="P255" s="1091"/>
      <c r="Q255" s="1091"/>
      <c r="R255" s="1141"/>
      <c r="S255" s="1091"/>
    </row>
    <row r="256" spans="3:19">
      <c r="C256" s="1091"/>
      <c r="D256" s="1091"/>
      <c r="E256" s="1091"/>
      <c r="F256" s="1091"/>
      <c r="G256" s="1091"/>
      <c r="H256" s="1091"/>
      <c r="I256" s="1091"/>
      <c r="J256" s="1091"/>
      <c r="K256" s="1091"/>
      <c r="L256" s="1091"/>
      <c r="M256" s="1091"/>
      <c r="N256" s="1091"/>
      <c r="O256" s="1091"/>
      <c r="P256" s="1091"/>
      <c r="Q256" s="1091"/>
      <c r="R256" s="1141"/>
      <c r="S256" s="1091"/>
    </row>
    <row r="257" spans="3:19">
      <c r="C257" s="1091"/>
      <c r="D257" s="1091"/>
      <c r="E257" s="1091"/>
      <c r="F257" s="1091"/>
      <c r="G257" s="1091"/>
      <c r="H257" s="1091"/>
      <c r="I257" s="1091"/>
      <c r="J257" s="1091"/>
      <c r="K257" s="1091"/>
      <c r="L257" s="1091"/>
      <c r="M257" s="1091"/>
      <c r="N257" s="1091"/>
      <c r="O257" s="1091"/>
      <c r="P257" s="1091"/>
      <c r="Q257" s="1091"/>
      <c r="R257" s="1141"/>
      <c r="S257" s="1091"/>
    </row>
    <row r="258" spans="3:19">
      <c r="C258" s="1091"/>
      <c r="D258" s="1091"/>
      <c r="E258" s="1091"/>
      <c r="F258" s="1091"/>
      <c r="G258" s="1091"/>
      <c r="H258" s="1091"/>
      <c r="I258" s="1091"/>
      <c r="J258" s="1091"/>
      <c r="K258" s="1091"/>
      <c r="L258" s="1091"/>
      <c r="M258" s="1091"/>
      <c r="N258" s="1091"/>
      <c r="O258" s="1091"/>
      <c r="P258" s="1091"/>
      <c r="Q258" s="1091"/>
      <c r="R258" s="1141"/>
      <c r="S258" s="1091"/>
    </row>
    <row r="259" spans="3:19">
      <c r="C259" s="1091"/>
      <c r="D259" s="1091"/>
      <c r="E259" s="1091"/>
      <c r="F259" s="1091"/>
      <c r="G259" s="1091"/>
      <c r="H259" s="1091"/>
      <c r="I259" s="1091"/>
      <c r="J259" s="1091"/>
      <c r="K259" s="1091"/>
      <c r="L259" s="1091"/>
      <c r="M259" s="1091"/>
      <c r="N259" s="1091"/>
      <c r="O259" s="1091"/>
      <c r="P259" s="1091"/>
      <c r="Q259" s="1091"/>
      <c r="R259" s="1141"/>
      <c r="S259" s="1091"/>
    </row>
    <row r="260" spans="3:19">
      <c r="C260" s="1091"/>
      <c r="D260" s="1091"/>
      <c r="E260" s="1091"/>
      <c r="F260" s="1091"/>
      <c r="G260" s="1091"/>
      <c r="H260" s="1091"/>
      <c r="I260" s="1091"/>
      <c r="J260" s="1091"/>
      <c r="K260" s="1091"/>
      <c r="L260" s="1091"/>
      <c r="M260" s="1091"/>
      <c r="N260" s="1091"/>
      <c r="O260" s="1091"/>
      <c r="P260" s="1091"/>
      <c r="Q260" s="1091"/>
      <c r="R260" s="1141"/>
      <c r="S260" s="1091"/>
    </row>
    <row r="261" spans="3:19">
      <c r="C261" s="1091"/>
      <c r="D261" s="1091"/>
      <c r="E261" s="1091"/>
      <c r="F261" s="1091"/>
      <c r="G261" s="1091"/>
      <c r="H261" s="1091"/>
      <c r="I261" s="1091"/>
      <c r="J261" s="1091"/>
      <c r="K261" s="1091"/>
      <c r="L261" s="1091"/>
      <c r="M261" s="1091"/>
      <c r="N261" s="1091"/>
      <c r="O261" s="1091"/>
      <c r="P261" s="1091"/>
      <c r="Q261" s="1091"/>
      <c r="R261" s="1141"/>
      <c r="S261" s="1091"/>
    </row>
    <row r="262" spans="3:19">
      <c r="C262" s="1091"/>
      <c r="D262" s="1091"/>
      <c r="E262" s="1091"/>
      <c r="F262" s="1091"/>
      <c r="G262" s="1091"/>
      <c r="H262" s="1091"/>
      <c r="I262" s="1091"/>
      <c r="J262" s="1091"/>
      <c r="K262" s="1091"/>
      <c r="L262" s="1091"/>
      <c r="M262" s="1091"/>
      <c r="N262" s="1091"/>
      <c r="O262" s="1091"/>
      <c r="P262" s="1091"/>
      <c r="Q262" s="1091"/>
      <c r="R262" s="1141"/>
      <c r="S262" s="1091"/>
    </row>
    <row r="263" spans="3:19">
      <c r="C263" s="1091"/>
      <c r="D263" s="1091"/>
      <c r="E263" s="1091"/>
      <c r="F263" s="1091"/>
      <c r="G263" s="1091"/>
      <c r="H263" s="1091"/>
      <c r="I263" s="1091"/>
      <c r="J263" s="1091"/>
      <c r="K263" s="1091"/>
      <c r="L263" s="1091"/>
      <c r="M263" s="1091"/>
      <c r="N263" s="1091"/>
      <c r="O263" s="1091"/>
      <c r="P263" s="1091"/>
      <c r="Q263" s="1091"/>
      <c r="R263" s="1141"/>
      <c r="S263" s="1091"/>
    </row>
    <row r="264" spans="3:19">
      <c r="C264" s="1091"/>
      <c r="D264" s="1091"/>
      <c r="E264" s="1091"/>
      <c r="F264" s="1091"/>
      <c r="G264" s="1091"/>
      <c r="H264" s="1091"/>
      <c r="I264" s="1091"/>
      <c r="J264" s="1091"/>
      <c r="K264" s="1091"/>
      <c r="L264" s="1091"/>
      <c r="M264" s="1091"/>
      <c r="N264" s="1091"/>
      <c r="O264" s="1091"/>
      <c r="P264" s="1091"/>
      <c r="Q264" s="1091"/>
      <c r="R264" s="1141"/>
      <c r="S264" s="1091"/>
    </row>
    <row r="265" spans="3:19">
      <c r="C265" s="1091"/>
      <c r="D265" s="1091"/>
      <c r="E265" s="1091"/>
      <c r="F265" s="1091"/>
      <c r="G265" s="1091"/>
      <c r="H265" s="1091"/>
      <c r="I265" s="1091"/>
      <c r="J265" s="1091"/>
      <c r="K265" s="1091"/>
      <c r="L265" s="1091"/>
      <c r="M265" s="1091"/>
      <c r="N265" s="1091"/>
      <c r="O265" s="1091"/>
      <c r="P265" s="1091"/>
      <c r="Q265" s="1091"/>
      <c r="R265" s="1141"/>
      <c r="S265" s="1091"/>
    </row>
    <row r="266" spans="3:19">
      <c r="C266" s="1091"/>
      <c r="D266" s="1091"/>
      <c r="E266" s="1091"/>
      <c r="F266" s="1091"/>
      <c r="G266" s="1091"/>
      <c r="H266" s="1091"/>
      <c r="I266" s="1091"/>
      <c r="J266" s="1091"/>
      <c r="K266" s="1091"/>
      <c r="L266" s="1091"/>
      <c r="M266" s="1091"/>
      <c r="N266" s="1091"/>
      <c r="O266" s="1091"/>
      <c r="P266" s="1091"/>
      <c r="Q266" s="1091"/>
      <c r="R266" s="1141"/>
      <c r="S266" s="1091"/>
    </row>
    <row r="267" spans="3:19">
      <c r="C267" s="1091"/>
      <c r="D267" s="1091"/>
      <c r="E267" s="1091"/>
      <c r="F267" s="1091"/>
      <c r="G267" s="1091"/>
      <c r="H267" s="1091"/>
      <c r="I267" s="1091"/>
      <c r="J267" s="1091"/>
      <c r="K267" s="1091"/>
      <c r="L267" s="1091"/>
      <c r="M267" s="1091"/>
      <c r="N267" s="1091"/>
      <c r="O267" s="1091"/>
      <c r="P267" s="1091"/>
      <c r="Q267" s="1091"/>
      <c r="R267" s="1141"/>
      <c r="S267" s="1091"/>
    </row>
    <row r="268" spans="3:19">
      <c r="C268" s="1091"/>
      <c r="D268" s="1091"/>
      <c r="E268" s="1091"/>
      <c r="F268" s="1091"/>
      <c r="G268" s="1091"/>
      <c r="H268" s="1091"/>
      <c r="I268" s="1091"/>
      <c r="J268" s="1091"/>
      <c r="K268" s="1091"/>
      <c r="L268" s="1091"/>
      <c r="M268" s="1091"/>
      <c r="N268" s="1091"/>
      <c r="O268" s="1091"/>
      <c r="P268" s="1091"/>
      <c r="Q268" s="1091"/>
      <c r="R268" s="1141"/>
      <c r="S268" s="1091"/>
    </row>
    <row r="269" spans="3:19">
      <c r="C269" s="1091"/>
      <c r="D269" s="1091"/>
      <c r="E269" s="1091"/>
      <c r="F269" s="1091"/>
      <c r="G269" s="1091"/>
      <c r="H269" s="1091"/>
      <c r="I269" s="1091"/>
      <c r="J269" s="1091"/>
      <c r="K269" s="1091"/>
      <c r="L269" s="1091"/>
      <c r="M269" s="1091"/>
      <c r="N269" s="1091"/>
      <c r="O269" s="1091"/>
      <c r="P269" s="1091"/>
      <c r="Q269" s="1091"/>
      <c r="R269" s="1141"/>
      <c r="S269" s="1091"/>
    </row>
    <row r="270" spans="3:19">
      <c r="C270" s="1091"/>
      <c r="D270" s="1091"/>
      <c r="E270" s="1091"/>
      <c r="F270" s="1091"/>
      <c r="G270" s="1091"/>
      <c r="H270" s="1091"/>
      <c r="I270" s="1091"/>
      <c r="J270" s="1091"/>
      <c r="K270" s="1091"/>
      <c r="L270" s="1091"/>
      <c r="M270" s="1091"/>
      <c r="N270" s="1091"/>
      <c r="O270" s="1091"/>
      <c r="P270" s="1091"/>
      <c r="Q270" s="1091"/>
      <c r="R270" s="1141"/>
      <c r="S270" s="1091"/>
    </row>
    <row r="271" spans="3:19">
      <c r="C271" s="1091"/>
      <c r="D271" s="1091"/>
      <c r="E271" s="1091"/>
      <c r="F271" s="1091"/>
      <c r="G271" s="1091"/>
      <c r="H271" s="1091"/>
      <c r="I271" s="1091"/>
      <c r="J271" s="1091"/>
      <c r="K271" s="1091"/>
      <c r="L271" s="1091"/>
      <c r="M271" s="1091"/>
      <c r="N271" s="1091"/>
      <c r="O271" s="1091"/>
      <c r="P271" s="1091"/>
      <c r="Q271" s="1091"/>
      <c r="R271" s="1141"/>
      <c r="S271" s="1091"/>
    </row>
    <row r="272" spans="3:19">
      <c r="C272" s="1091"/>
      <c r="D272" s="1091"/>
      <c r="E272" s="1091"/>
      <c r="F272" s="1091"/>
      <c r="G272" s="1091"/>
      <c r="H272" s="1091"/>
      <c r="I272" s="1091"/>
      <c r="J272" s="1091"/>
      <c r="K272" s="1091"/>
      <c r="L272" s="1091"/>
      <c r="M272" s="1091"/>
      <c r="N272" s="1091"/>
      <c r="O272" s="1091"/>
      <c r="P272" s="1091"/>
      <c r="Q272" s="1091"/>
      <c r="R272" s="1141"/>
      <c r="S272" s="1091"/>
    </row>
    <row r="273" spans="3:19">
      <c r="C273" s="1091"/>
      <c r="D273" s="1091"/>
      <c r="E273" s="1091"/>
      <c r="F273" s="1091"/>
      <c r="G273" s="1091"/>
      <c r="H273" s="1091"/>
      <c r="I273" s="1091"/>
      <c r="J273" s="1091"/>
      <c r="K273" s="1091"/>
      <c r="L273" s="1091"/>
      <c r="M273" s="1091"/>
      <c r="N273" s="1091"/>
      <c r="O273" s="1091"/>
      <c r="P273" s="1091"/>
      <c r="Q273" s="1091"/>
      <c r="R273" s="1141"/>
      <c r="S273" s="1091"/>
    </row>
    <row r="274" spans="3:19">
      <c r="C274" s="1091"/>
      <c r="D274" s="1091"/>
      <c r="E274" s="1091"/>
      <c r="F274" s="1091"/>
      <c r="G274" s="1091"/>
      <c r="H274" s="1091"/>
      <c r="I274" s="1091"/>
      <c r="J274" s="1091"/>
      <c r="K274" s="1091"/>
      <c r="L274" s="1091"/>
      <c r="M274" s="1091"/>
      <c r="N274" s="1091"/>
      <c r="O274" s="1091"/>
      <c r="P274" s="1091"/>
      <c r="Q274" s="1091"/>
      <c r="R274" s="1141"/>
      <c r="S274" s="1091"/>
    </row>
    <row r="275" spans="3:19">
      <c r="C275" s="1091"/>
      <c r="D275" s="1091"/>
      <c r="E275" s="1091"/>
      <c r="F275" s="1091"/>
      <c r="G275" s="1091"/>
      <c r="H275" s="1091"/>
      <c r="I275" s="1091"/>
      <c r="J275" s="1091"/>
      <c r="K275" s="1091"/>
      <c r="L275" s="1091"/>
      <c r="M275" s="1091"/>
      <c r="N275" s="1091"/>
      <c r="O275" s="1091"/>
      <c r="P275" s="1091"/>
      <c r="Q275" s="1091"/>
      <c r="R275" s="1141"/>
      <c r="S275" s="1091"/>
    </row>
    <row r="276" spans="3:19">
      <c r="C276" s="1091"/>
      <c r="D276" s="1091"/>
      <c r="E276" s="1091"/>
      <c r="F276" s="1091"/>
      <c r="G276" s="1091"/>
      <c r="H276" s="1091"/>
      <c r="I276" s="1091"/>
      <c r="J276" s="1091"/>
      <c r="K276" s="1091"/>
      <c r="L276" s="1091"/>
      <c r="M276" s="1091"/>
      <c r="N276" s="1091"/>
      <c r="O276" s="1091"/>
      <c r="P276" s="1091"/>
      <c r="Q276" s="1091"/>
      <c r="R276" s="1141"/>
      <c r="S276" s="1091"/>
    </row>
    <row r="277" spans="3:19">
      <c r="C277" s="1091"/>
      <c r="D277" s="1091"/>
      <c r="E277" s="1091"/>
      <c r="F277" s="1091"/>
      <c r="G277" s="1091"/>
      <c r="H277" s="1091"/>
      <c r="I277" s="1091"/>
      <c r="J277" s="1091"/>
      <c r="K277" s="1091"/>
      <c r="L277" s="1091"/>
      <c r="M277" s="1091"/>
      <c r="N277" s="1091"/>
      <c r="O277" s="1091"/>
      <c r="P277" s="1091"/>
      <c r="Q277" s="1091"/>
      <c r="R277" s="1141"/>
      <c r="S277" s="1091"/>
    </row>
    <row r="278" spans="3:19">
      <c r="C278" s="1091"/>
      <c r="D278" s="1091"/>
      <c r="E278" s="1091"/>
      <c r="F278" s="1091"/>
      <c r="G278" s="1091"/>
      <c r="H278" s="1091"/>
      <c r="I278" s="1091"/>
      <c r="J278" s="1091"/>
      <c r="K278" s="1091"/>
      <c r="L278" s="1091"/>
      <c r="M278" s="1091"/>
      <c r="N278" s="1091"/>
      <c r="O278" s="1091"/>
      <c r="P278" s="1091"/>
      <c r="Q278" s="1091"/>
      <c r="R278" s="1141"/>
      <c r="S278" s="1091"/>
    </row>
    <row r="279" spans="3:19">
      <c r="C279" s="1091"/>
      <c r="D279" s="1091"/>
      <c r="E279" s="1091"/>
      <c r="F279" s="1091"/>
      <c r="G279" s="1091"/>
      <c r="H279" s="1091"/>
      <c r="I279" s="1091"/>
      <c r="J279" s="1091"/>
      <c r="K279" s="1091"/>
      <c r="L279" s="1091"/>
      <c r="M279" s="1091"/>
      <c r="N279" s="1091"/>
      <c r="O279" s="1091"/>
      <c r="P279" s="1091"/>
      <c r="Q279" s="1091"/>
      <c r="R279" s="1141"/>
      <c r="S279" s="1091"/>
    </row>
    <row r="280" spans="3:19">
      <c r="C280" s="1091"/>
      <c r="D280" s="1091"/>
      <c r="E280" s="1091"/>
      <c r="F280" s="1091"/>
      <c r="G280" s="1091"/>
      <c r="H280" s="1091"/>
      <c r="I280" s="1091"/>
      <c r="J280" s="1091"/>
      <c r="K280" s="1091"/>
      <c r="L280" s="1091"/>
      <c r="M280" s="1091"/>
      <c r="N280" s="1091"/>
      <c r="O280" s="1091"/>
      <c r="P280" s="1091"/>
      <c r="Q280" s="1091"/>
      <c r="R280" s="1141"/>
      <c r="S280" s="1091"/>
    </row>
    <row r="281" spans="3:19">
      <c r="C281" s="1091"/>
      <c r="D281" s="1091"/>
      <c r="E281" s="1091"/>
      <c r="F281" s="1091"/>
      <c r="G281" s="1091"/>
      <c r="H281" s="1091"/>
      <c r="I281" s="1091"/>
      <c r="J281" s="1091"/>
      <c r="K281" s="1091"/>
      <c r="L281" s="1091"/>
      <c r="M281" s="1091"/>
      <c r="N281" s="1091"/>
      <c r="O281" s="1091"/>
      <c r="P281" s="1091"/>
      <c r="Q281" s="1091"/>
      <c r="R281" s="1141"/>
      <c r="S281" s="1091"/>
    </row>
    <row r="282" spans="3:19">
      <c r="C282" s="1091"/>
      <c r="D282" s="1091"/>
      <c r="E282" s="1091"/>
      <c r="F282" s="1091"/>
      <c r="G282" s="1091"/>
      <c r="H282" s="1091"/>
      <c r="I282" s="1091"/>
      <c r="J282" s="1091"/>
      <c r="K282" s="1091"/>
      <c r="L282" s="1091"/>
      <c r="M282" s="1091"/>
      <c r="N282" s="1091"/>
      <c r="O282" s="1091"/>
      <c r="P282" s="1091"/>
      <c r="Q282" s="1091"/>
      <c r="R282" s="1141"/>
      <c r="S282" s="1091"/>
    </row>
    <row r="283" spans="3:19">
      <c r="C283" s="1091"/>
      <c r="D283" s="1091"/>
      <c r="E283" s="1091"/>
      <c r="F283" s="1091"/>
      <c r="G283" s="1091"/>
      <c r="H283" s="1091"/>
      <c r="I283" s="1091"/>
      <c r="J283" s="1091"/>
      <c r="K283" s="1091"/>
      <c r="L283" s="1091"/>
      <c r="M283" s="1091"/>
      <c r="N283" s="1091"/>
      <c r="O283" s="1091"/>
      <c r="P283" s="1091"/>
      <c r="Q283" s="1091"/>
      <c r="R283" s="1141"/>
      <c r="S283" s="1091"/>
    </row>
    <row r="284" spans="3:19">
      <c r="C284" s="1091"/>
      <c r="D284" s="1091"/>
      <c r="E284" s="1091"/>
      <c r="F284" s="1091"/>
      <c r="G284" s="1091"/>
      <c r="H284" s="1091"/>
      <c r="I284" s="1091"/>
      <c r="J284" s="1091"/>
      <c r="K284" s="1091"/>
      <c r="L284" s="1091"/>
      <c r="M284" s="1091"/>
      <c r="N284" s="1091"/>
      <c r="O284" s="1091"/>
      <c r="P284" s="1091"/>
      <c r="Q284" s="1091"/>
      <c r="R284" s="1141"/>
      <c r="S284" s="1091"/>
    </row>
    <row r="285" spans="3:19">
      <c r="C285" s="1091"/>
      <c r="D285" s="1091"/>
      <c r="E285" s="1091"/>
      <c r="F285" s="1091"/>
      <c r="G285" s="1091"/>
      <c r="H285" s="1091"/>
      <c r="I285" s="1091"/>
      <c r="J285" s="1091"/>
      <c r="K285" s="1091"/>
      <c r="L285" s="1091"/>
      <c r="M285" s="1091"/>
      <c r="N285" s="1091"/>
      <c r="O285" s="1091"/>
      <c r="P285" s="1091"/>
      <c r="Q285" s="1091"/>
      <c r="R285" s="1141"/>
      <c r="S285" s="1091"/>
    </row>
    <row r="286" spans="3:19">
      <c r="C286" s="1091"/>
      <c r="D286" s="1091"/>
      <c r="E286" s="1091"/>
      <c r="F286" s="1091"/>
      <c r="G286" s="1091"/>
      <c r="H286" s="1091"/>
      <c r="I286" s="1091"/>
      <c r="J286" s="1091"/>
      <c r="K286" s="1091"/>
      <c r="L286" s="1091"/>
      <c r="M286" s="1091"/>
      <c r="N286" s="1091"/>
      <c r="O286" s="1091"/>
      <c r="P286" s="1091"/>
      <c r="Q286" s="1091"/>
      <c r="R286" s="1141"/>
      <c r="S286" s="1091"/>
    </row>
    <row r="287" spans="3:19">
      <c r="C287" s="1091"/>
      <c r="D287" s="1091"/>
      <c r="E287" s="1091"/>
      <c r="F287" s="1091"/>
      <c r="G287" s="1091"/>
      <c r="H287" s="1091"/>
      <c r="I287" s="1091"/>
      <c r="J287" s="1091"/>
      <c r="K287" s="1091"/>
      <c r="L287" s="1091"/>
      <c r="M287" s="1091"/>
      <c r="N287" s="1091"/>
      <c r="O287" s="1091"/>
      <c r="P287" s="1091"/>
      <c r="Q287" s="1091"/>
      <c r="R287" s="1141"/>
      <c r="S287" s="1091"/>
    </row>
    <row r="288" spans="3:19">
      <c r="C288" s="1091"/>
      <c r="D288" s="1091"/>
      <c r="E288" s="1091"/>
      <c r="F288" s="1091"/>
      <c r="G288" s="1091"/>
      <c r="H288" s="1091"/>
      <c r="I288" s="1091"/>
      <c r="J288" s="1091"/>
      <c r="K288" s="1091"/>
      <c r="L288" s="1091"/>
      <c r="M288" s="1091"/>
      <c r="N288" s="1091"/>
      <c r="O288" s="1091"/>
      <c r="P288" s="1091"/>
      <c r="Q288" s="1091"/>
      <c r="R288" s="1141"/>
      <c r="S288" s="1091"/>
    </row>
    <row r="289" spans="3:19">
      <c r="C289" s="1091"/>
      <c r="D289" s="1091"/>
      <c r="E289" s="1091"/>
      <c r="F289" s="1091"/>
      <c r="G289" s="1091"/>
      <c r="H289" s="1091"/>
      <c r="I289" s="1091"/>
      <c r="J289" s="1091"/>
      <c r="K289" s="1091"/>
      <c r="L289" s="1091"/>
      <c r="M289" s="1091"/>
      <c r="N289" s="1091"/>
      <c r="O289" s="1091"/>
      <c r="P289" s="1091"/>
      <c r="Q289" s="1091"/>
      <c r="R289" s="1141"/>
      <c r="S289" s="1091"/>
    </row>
    <row r="290" spans="3:19">
      <c r="C290" s="1091"/>
      <c r="D290" s="1091"/>
      <c r="E290" s="1091"/>
      <c r="F290" s="1091"/>
      <c r="G290" s="1091"/>
      <c r="H290" s="1091"/>
      <c r="I290" s="1091"/>
      <c r="J290" s="1091"/>
      <c r="K290" s="1091"/>
      <c r="L290" s="1091"/>
      <c r="M290" s="1091"/>
      <c r="N290" s="1091"/>
      <c r="O290" s="1091"/>
      <c r="P290" s="1091"/>
      <c r="Q290" s="1091"/>
      <c r="R290" s="1141"/>
      <c r="S290" s="1091"/>
    </row>
    <row r="291" spans="3:19">
      <c r="C291" s="1091"/>
      <c r="D291" s="1091"/>
      <c r="E291" s="1091"/>
      <c r="F291" s="1091"/>
      <c r="G291" s="1091"/>
      <c r="H291" s="1091"/>
      <c r="I291" s="1091"/>
      <c r="J291" s="1091"/>
      <c r="K291" s="1091"/>
      <c r="L291" s="1091"/>
      <c r="M291" s="1091"/>
      <c r="N291" s="1091"/>
      <c r="O291" s="1091"/>
      <c r="P291" s="1091"/>
      <c r="Q291" s="1091"/>
      <c r="R291" s="1141"/>
      <c r="S291" s="1091"/>
    </row>
    <row r="292" spans="3:19">
      <c r="C292" s="1091"/>
      <c r="D292" s="1091"/>
      <c r="E292" s="1091"/>
      <c r="F292" s="1091"/>
      <c r="G292" s="1091"/>
      <c r="H292" s="1091"/>
      <c r="I292" s="1091"/>
      <c r="J292" s="1091"/>
      <c r="K292" s="1091"/>
      <c r="L292" s="1091"/>
      <c r="M292" s="1091"/>
      <c r="N292" s="1091"/>
      <c r="O292" s="1091"/>
      <c r="P292" s="1091"/>
      <c r="Q292" s="1091"/>
      <c r="R292" s="1141"/>
      <c r="S292" s="1091"/>
    </row>
    <row r="293" spans="3:19">
      <c r="C293" s="1091"/>
      <c r="D293" s="1091"/>
      <c r="E293" s="1091"/>
      <c r="F293" s="1091"/>
      <c r="G293" s="1091"/>
      <c r="H293" s="1091"/>
      <c r="I293" s="1091"/>
      <c r="J293" s="1091"/>
      <c r="K293" s="1091"/>
      <c r="L293" s="1091"/>
      <c r="M293" s="1091"/>
      <c r="N293" s="1091"/>
      <c r="O293" s="1091"/>
      <c r="P293" s="1091"/>
      <c r="Q293" s="1091"/>
      <c r="R293" s="1141"/>
      <c r="S293" s="1091"/>
    </row>
    <row r="294" spans="3:19">
      <c r="C294" s="1091"/>
      <c r="D294" s="1091"/>
      <c r="E294" s="1091"/>
      <c r="F294" s="1091"/>
      <c r="G294" s="1091"/>
      <c r="H294" s="1091"/>
      <c r="I294" s="1091"/>
      <c r="J294" s="1091"/>
      <c r="K294" s="1091"/>
      <c r="L294" s="1091"/>
      <c r="M294" s="1091"/>
      <c r="N294" s="1091"/>
      <c r="O294" s="1091"/>
      <c r="P294" s="1091"/>
      <c r="Q294" s="1091"/>
      <c r="R294" s="1141"/>
      <c r="S294" s="1091"/>
    </row>
    <row r="295" spans="3:19">
      <c r="C295" s="1091"/>
      <c r="D295" s="1091"/>
      <c r="E295" s="1091"/>
      <c r="F295" s="1091"/>
      <c r="G295" s="1091"/>
      <c r="H295" s="1091"/>
      <c r="I295" s="1091"/>
      <c r="J295" s="1091"/>
      <c r="K295" s="1091"/>
      <c r="L295" s="1091"/>
      <c r="M295" s="1091"/>
      <c r="N295" s="1091"/>
      <c r="O295" s="1091"/>
      <c r="P295" s="1091"/>
      <c r="Q295" s="1091"/>
      <c r="R295" s="1141"/>
      <c r="S295" s="1091"/>
    </row>
    <row r="296" spans="3:19">
      <c r="C296" s="1091"/>
      <c r="D296" s="1091"/>
      <c r="E296" s="1091"/>
      <c r="F296" s="1091"/>
      <c r="G296" s="1091"/>
      <c r="H296" s="1091"/>
      <c r="I296" s="1091"/>
      <c r="J296" s="1091"/>
      <c r="K296" s="1091"/>
      <c r="L296" s="1091"/>
      <c r="M296" s="1091"/>
      <c r="N296" s="1091"/>
      <c r="O296" s="1091"/>
      <c r="P296" s="1091"/>
      <c r="Q296" s="1091"/>
      <c r="R296" s="1141"/>
      <c r="S296" s="1091"/>
    </row>
    <row r="297" spans="3:19">
      <c r="C297" s="1091"/>
      <c r="D297" s="1091"/>
      <c r="E297" s="1091"/>
      <c r="F297" s="1091"/>
      <c r="G297" s="1091"/>
      <c r="H297" s="1091"/>
      <c r="I297" s="1091"/>
      <c r="J297" s="1091"/>
      <c r="K297" s="1091"/>
      <c r="L297" s="1091"/>
      <c r="M297" s="1091"/>
      <c r="N297" s="1091"/>
      <c r="O297" s="1091"/>
      <c r="P297" s="1091"/>
      <c r="Q297" s="1091"/>
      <c r="R297" s="1141"/>
      <c r="S297" s="1091"/>
    </row>
    <row r="298" spans="3:19">
      <c r="C298" s="1091"/>
      <c r="D298" s="1091"/>
      <c r="E298" s="1091"/>
      <c r="F298" s="1091"/>
      <c r="G298" s="1091"/>
      <c r="H298" s="1091"/>
      <c r="I298" s="1091"/>
      <c r="J298" s="1091"/>
      <c r="K298" s="1091"/>
      <c r="L298" s="1091"/>
      <c r="M298" s="1091"/>
      <c r="N298" s="1091"/>
      <c r="O298" s="1091"/>
      <c r="P298" s="1091"/>
      <c r="Q298" s="1091"/>
      <c r="R298" s="1141"/>
      <c r="S298" s="1091"/>
    </row>
    <row r="299" spans="3:19">
      <c r="C299" s="1091"/>
      <c r="D299" s="1091"/>
      <c r="E299" s="1091"/>
      <c r="F299" s="1091"/>
      <c r="G299" s="1091"/>
      <c r="H299" s="1091"/>
      <c r="I299" s="1091"/>
      <c r="J299" s="1091"/>
      <c r="K299" s="1091"/>
      <c r="L299" s="1091"/>
      <c r="M299" s="1091"/>
      <c r="N299" s="1091"/>
      <c r="O299" s="1091"/>
      <c r="P299" s="1091"/>
      <c r="Q299" s="1091"/>
      <c r="R299" s="1141"/>
      <c r="S299" s="1091"/>
    </row>
    <row r="300" spans="3:19">
      <c r="C300" s="1091"/>
      <c r="D300" s="1091"/>
      <c r="E300" s="1091"/>
      <c r="F300" s="1091"/>
      <c r="G300" s="1091"/>
      <c r="H300" s="1091"/>
      <c r="I300" s="1091"/>
      <c r="J300" s="1091"/>
      <c r="K300" s="1091"/>
      <c r="L300" s="1091"/>
      <c r="M300" s="1091"/>
      <c r="N300" s="1091"/>
      <c r="O300" s="1091"/>
      <c r="P300" s="1091"/>
      <c r="Q300" s="1091"/>
      <c r="R300" s="1141"/>
      <c r="S300" s="1091"/>
    </row>
    <row r="301" spans="3:19">
      <c r="C301" s="1091"/>
      <c r="D301" s="1091"/>
      <c r="E301" s="1091"/>
      <c r="F301" s="1091"/>
      <c r="G301" s="1091"/>
      <c r="H301" s="1091"/>
      <c r="I301" s="1091"/>
      <c r="J301" s="1091"/>
      <c r="K301" s="1091"/>
      <c r="L301" s="1091"/>
      <c r="M301" s="1091"/>
      <c r="N301" s="1091"/>
      <c r="O301" s="1091"/>
      <c r="P301" s="1091"/>
      <c r="Q301" s="1091"/>
      <c r="R301" s="1141"/>
      <c r="S301" s="1091"/>
    </row>
    <row r="302" spans="3:19">
      <c r="C302" s="1091"/>
      <c r="D302" s="1091"/>
      <c r="E302" s="1091"/>
      <c r="F302" s="1091"/>
      <c r="G302" s="1091"/>
      <c r="H302" s="1091"/>
      <c r="I302" s="1091"/>
      <c r="J302" s="1091"/>
      <c r="K302" s="1091"/>
      <c r="L302" s="1091"/>
      <c r="M302" s="1091"/>
      <c r="N302" s="1091"/>
      <c r="O302" s="1091"/>
      <c r="P302" s="1091"/>
      <c r="Q302" s="1091"/>
      <c r="R302" s="1141"/>
      <c r="S302" s="1091"/>
    </row>
    <row r="303" spans="3:19">
      <c r="C303" s="1091"/>
      <c r="D303" s="1091"/>
      <c r="E303" s="1091"/>
      <c r="F303" s="1091"/>
      <c r="G303" s="1091"/>
      <c r="H303" s="1091"/>
      <c r="I303" s="1091"/>
      <c r="J303" s="1091"/>
      <c r="K303" s="1091"/>
      <c r="L303" s="1091"/>
      <c r="M303" s="1091"/>
      <c r="N303" s="1091"/>
      <c r="O303" s="1091"/>
      <c r="P303" s="1091"/>
      <c r="Q303" s="1091"/>
      <c r="R303" s="1141"/>
      <c r="S303" s="1091"/>
    </row>
    <row r="304" spans="3:19">
      <c r="C304" s="1091"/>
      <c r="D304" s="1091"/>
      <c r="E304" s="1091"/>
      <c r="F304" s="1091"/>
      <c r="G304" s="1091"/>
      <c r="H304" s="1091"/>
      <c r="I304" s="1091"/>
      <c r="J304" s="1091"/>
      <c r="K304" s="1091"/>
      <c r="L304" s="1091"/>
      <c r="M304" s="1091"/>
      <c r="N304" s="1091"/>
      <c r="O304" s="1091"/>
      <c r="P304" s="1091"/>
      <c r="Q304" s="1091"/>
      <c r="R304" s="1141"/>
      <c r="S304" s="1091"/>
    </row>
    <row r="305" spans="3:19">
      <c r="C305" s="1091"/>
      <c r="D305" s="1091"/>
      <c r="E305" s="1091"/>
      <c r="F305" s="1091"/>
      <c r="G305" s="1091"/>
      <c r="H305" s="1091"/>
      <c r="I305" s="1091"/>
      <c r="J305" s="1091"/>
      <c r="K305" s="1091"/>
      <c r="L305" s="1091"/>
      <c r="M305" s="1091"/>
      <c r="N305" s="1091"/>
      <c r="O305" s="1091"/>
      <c r="P305" s="1091"/>
      <c r="Q305" s="1091"/>
      <c r="R305" s="1141"/>
      <c r="S305" s="1091"/>
    </row>
    <row r="306" spans="3:19">
      <c r="C306" s="1091"/>
      <c r="D306" s="1091"/>
      <c r="E306" s="1091"/>
      <c r="F306" s="1091"/>
      <c r="G306" s="1091"/>
      <c r="H306" s="1091"/>
      <c r="I306" s="1091"/>
      <c r="J306" s="1091"/>
      <c r="K306" s="1091"/>
      <c r="L306" s="1091"/>
      <c r="M306" s="1091"/>
      <c r="N306" s="1091"/>
      <c r="O306" s="1091"/>
      <c r="P306" s="1091"/>
      <c r="Q306" s="1091"/>
      <c r="R306" s="1141"/>
      <c r="S306" s="1091"/>
    </row>
    <row r="307" spans="3:19">
      <c r="C307" s="1091"/>
      <c r="D307" s="1091"/>
      <c r="E307" s="1091"/>
      <c r="F307" s="1091"/>
      <c r="G307" s="1091"/>
      <c r="H307" s="1091"/>
      <c r="I307" s="1091"/>
      <c r="J307" s="1091"/>
      <c r="K307" s="1091"/>
      <c r="L307" s="1091"/>
      <c r="M307" s="1091"/>
      <c r="N307" s="1091"/>
      <c r="O307" s="1091"/>
      <c r="P307" s="1091"/>
      <c r="Q307" s="1091"/>
      <c r="R307" s="1141"/>
      <c r="S307" s="1091"/>
    </row>
    <row r="308" spans="3:19">
      <c r="C308" s="1091"/>
      <c r="D308" s="1091"/>
      <c r="E308" s="1091"/>
      <c r="F308" s="1091"/>
      <c r="G308" s="1091"/>
      <c r="H308" s="1091"/>
      <c r="I308" s="1091"/>
      <c r="J308" s="1091"/>
      <c r="K308" s="1091"/>
      <c r="L308" s="1091"/>
      <c r="M308" s="1091"/>
      <c r="N308" s="1091"/>
      <c r="O308" s="1091"/>
      <c r="P308" s="1091"/>
      <c r="Q308" s="1091"/>
      <c r="R308" s="1141"/>
      <c r="S308" s="1091"/>
    </row>
    <row r="309" spans="3:19">
      <c r="C309" s="1091"/>
      <c r="D309" s="1091"/>
      <c r="E309" s="1091"/>
      <c r="F309" s="1091"/>
      <c r="G309" s="1091"/>
      <c r="H309" s="1091"/>
      <c r="I309" s="1091"/>
      <c r="J309" s="1091"/>
      <c r="K309" s="1091"/>
      <c r="L309" s="1091"/>
      <c r="M309" s="1091"/>
      <c r="N309" s="1091"/>
      <c r="O309" s="1091"/>
      <c r="P309" s="1091"/>
      <c r="Q309" s="1091"/>
      <c r="R309" s="1141"/>
      <c r="S309" s="1091"/>
    </row>
    <row r="310" spans="3:19">
      <c r="C310" s="1091"/>
      <c r="D310" s="1091"/>
      <c r="E310" s="1091"/>
      <c r="F310" s="1091"/>
      <c r="G310" s="1091"/>
      <c r="H310" s="1091"/>
      <c r="I310" s="1091"/>
      <c r="J310" s="1091"/>
      <c r="K310" s="1091"/>
      <c r="L310" s="1091"/>
      <c r="M310" s="1091"/>
      <c r="N310" s="1091"/>
      <c r="O310" s="1091"/>
      <c r="P310" s="1091"/>
      <c r="Q310" s="1091"/>
      <c r="R310" s="1141"/>
      <c r="S310" s="1091"/>
    </row>
    <row r="311" spans="3:19">
      <c r="C311" s="1091"/>
      <c r="D311" s="1091"/>
      <c r="E311" s="1091"/>
      <c r="F311" s="1091"/>
      <c r="G311" s="1091"/>
      <c r="H311" s="1091"/>
      <c r="I311" s="1091"/>
      <c r="J311" s="1091"/>
      <c r="K311" s="1091"/>
      <c r="L311" s="1091"/>
      <c r="M311" s="1091"/>
      <c r="N311" s="1091"/>
      <c r="O311" s="1091"/>
      <c r="P311" s="1091"/>
      <c r="Q311" s="1091"/>
      <c r="R311" s="1141"/>
      <c r="S311" s="1091"/>
    </row>
    <row r="312" spans="3:19">
      <c r="C312" s="1091"/>
      <c r="D312" s="1091"/>
      <c r="E312" s="1091"/>
      <c r="F312" s="1091"/>
      <c r="G312" s="1091"/>
      <c r="H312" s="1091"/>
      <c r="I312" s="1091"/>
      <c r="J312" s="1091"/>
      <c r="K312" s="1091"/>
      <c r="L312" s="1091"/>
      <c r="M312" s="1091"/>
      <c r="N312" s="1091"/>
      <c r="O312" s="1091"/>
      <c r="P312" s="1091"/>
      <c r="Q312" s="1091"/>
      <c r="R312" s="1141"/>
      <c r="S312" s="1091"/>
    </row>
    <row r="313" spans="3:19">
      <c r="C313" s="1091"/>
      <c r="D313" s="1091"/>
      <c r="E313" s="1091"/>
      <c r="F313" s="1091"/>
      <c r="G313" s="1091"/>
      <c r="H313" s="1091"/>
      <c r="I313" s="1091"/>
      <c r="J313" s="1091"/>
      <c r="K313" s="1091"/>
      <c r="L313" s="1091"/>
      <c r="M313" s="1091"/>
      <c r="N313" s="1091"/>
      <c r="O313" s="1091"/>
      <c r="P313" s="1091"/>
      <c r="Q313" s="1091"/>
      <c r="R313" s="1141"/>
      <c r="S313" s="1091"/>
    </row>
    <row r="314" spans="3:19">
      <c r="C314" s="1091"/>
      <c r="D314" s="1091"/>
      <c r="E314" s="1091"/>
      <c r="F314" s="1091"/>
      <c r="G314" s="1091"/>
      <c r="H314" s="1091"/>
      <c r="I314" s="1091"/>
      <c r="J314" s="1091"/>
      <c r="K314" s="1091"/>
      <c r="L314" s="1091"/>
      <c r="M314" s="1091"/>
      <c r="N314" s="1091"/>
      <c r="O314" s="1091"/>
      <c r="P314" s="1091"/>
      <c r="Q314" s="1091"/>
      <c r="R314" s="1141"/>
      <c r="S314" s="1091"/>
    </row>
    <row r="315" spans="3:19">
      <c r="C315" s="1091"/>
      <c r="D315" s="1091"/>
      <c r="E315" s="1091"/>
      <c r="F315" s="1091"/>
      <c r="G315" s="1091"/>
      <c r="H315" s="1091"/>
      <c r="I315" s="1091"/>
      <c r="J315" s="1091"/>
      <c r="K315" s="1091"/>
      <c r="L315" s="1091"/>
      <c r="M315" s="1091"/>
      <c r="N315" s="1091"/>
      <c r="O315" s="1091"/>
      <c r="P315" s="1091"/>
      <c r="Q315" s="1091"/>
      <c r="R315" s="1141"/>
      <c r="S315" s="1091"/>
    </row>
    <row r="316" spans="3:19">
      <c r="C316" s="1091"/>
      <c r="D316" s="1091"/>
      <c r="E316" s="1091"/>
      <c r="F316" s="1091"/>
      <c r="G316" s="1091"/>
      <c r="H316" s="1091"/>
      <c r="I316" s="1091"/>
      <c r="J316" s="1091"/>
      <c r="K316" s="1091"/>
      <c r="L316" s="1091"/>
      <c r="M316" s="1091"/>
      <c r="N316" s="1091"/>
      <c r="O316" s="1091"/>
      <c r="P316" s="1091"/>
      <c r="Q316" s="1091"/>
      <c r="R316" s="1141"/>
      <c r="S316" s="1091"/>
    </row>
    <row r="317" spans="3:19">
      <c r="C317" s="1091"/>
      <c r="D317" s="1091"/>
      <c r="E317" s="1091"/>
      <c r="F317" s="1091"/>
      <c r="G317" s="1091"/>
      <c r="H317" s="1091"/>
      <c r="I317" s="1091"/>
      <c r="J317" s="1091"/>
      <c r="K317" s="1091"/>
      <c r="L317" s="1091"/>
      <c r="M317" s="1091"/>
      <c r="N317" s="1091"/>
      <c r="O317" s="1091"/>
      <c r="P317" s="1091"/>
      <c r="Q317" s="1091"/>
      <c r="R317" s="1141"/>
      <c r="S317" s="1091"/>
    </row>
    <row r="318" spans="3:19">
      <c r="C318" s="1091"/>
      <c r="D318" s="1091"/>
      <c r="E318" s="1091"/>
      <c r="F318" s="1091"/>
      <c r="G318" s="1091"/>
      <c r="H318" s="1091"/>
      <c r="I318" s="1091"/>
      <c r="J318" s="1091"/>
      <c r="K318" s="1091"/>
      <c r="L318" s="1091"/>
      <c r="M318" s="1091"/>
      <c r="N318" s="1091"/>
      <c r="O318" s="1091"/>
      <c r="P318" s="1091"/>
      <c r="Q318" s="1091"/>
      <c r="R318" s="1141"/>
      <c r="S318" s="1091"/>
    </row>
    <row r="319" spans="3:19">
      <c r="C319" s="1091"/>
      <c r="D319" s="1091"/>
      <c r="E319" s="1091"/>
      <c r="F319" s="1091"/>
      <c r="G319" s="1091"/>
      <c r="H319" s="1091"/>
      <c r="I319" s="1091"/>
      <c r="J319" s="1091"/>
      <c r="K319" s="1091"/>
      <c r="L319" s="1091"/>
      <c r="M319" s="1091"/>
      <c r="N319" s="1091"/>
      <c r="O319" s="1091"/>
      <c r="P319" s="1091"/>
      <c r="Q319" s="1091"/>
      <c r="R319" s="1141"/>
      <c r="S319" s="1091"/>
    </row>
    <row r="320" spans="3:19">
      <c r="C320" s="1091"/>
      <c r="D320" s="1091"/>
      <c r="E320" s="1091"/>
      <c r="F320" s="1091"/>
      <c r="G320" s="1091"/>
      <c r="H320" s="1091"/>
      <c r="I320" s="1091"/>
      <c r="J320" s="1091"/>
      <c r="K320" s="1091"/>
      <c r="L320" s="1091"/>
      <c r="M320" s="1091"/>
      <c r="N320" s="1091"/>
      <c r="O320" s="1091"/>
      <c r="P320" s="1091"/>
      <c r="Q320" s="1091"/>
      <c r="R320" s="1141"/>
      <c r="S320" s="1091"/>
    </row>
    <row r="321" spans="3:19">
      <c r="C321" s="1091"/>
      <c r="D321" s="1091"/>
      <c r="E321" s="1091"/>
      <c r="F321" s="1091"/>
      <c r="G321" s="1091"/>
      <c r="H321" s="1091"/>
      <c r="I321" s="1091"/>
      <c r="J321" s="1091"/>
      <c r="K321" s="1091"/>
      <c r="L321" s="1091"/>
      <c r="M321" s="1091"/>
      <c r="N321" s="1091"/>
      <c r="O321" s="1091"/>
      <c r="P321" s="1091"/>
      <c r="Q321" s="1091"/>
      <c r="R321" s="1141"/>
      <c r="S321" s="1091"/>
    </row>
    <row r="322" spans="3:19">
      <c r="C322" s="1091"/>
      <c r="D322" s="1091"/>
      <c r="E322" s="1091"/>
      <c r="F322" s="1091"/>
      <c r="G322" s="1091"/>
      <c r="H322" s="1091"/>
      <c r="I322" s="1091"/>
      <c r="J322" s="1091"/>
      <c r="K322" s="1091"/>
      <c r="L322" s="1091"/>
      <c r="M322" s="1091"/>
      <c r="N322" s="1091"/>
      <c r="O322" s="1091"/>
      <c r="P322" s="1091"/>
      <c r="Q322" s="1091"/>
      <c r="R322" s="1141"/>
      <c r="S322" s="1091"/>
    </row>
    <row r="323" spans="3:19">
      <c r="C323" s="1091"/>
      <c r="D323" s="1091"/>
      <c r="E323" s="1091"/>
      <c r="F323" s="1091"/>
      <c r="G323" s="1091"/>
      <c r="H323" s="1091"/>
      <c r="I323" s="1091"/>
      <c r="J323" s="1091"/>
      <c r="K323" s="1091"/>
      <c r="L323" s="1091"/>
      <c r="M323" s="1091"/>
      <c r="N323" s="1091"/>
      <c r="O323" s="1091"/>
      <c r="P323" s="1091"/>
      <c r="Q323" s="1091"/>
      <c r="R323" s="1141"/>
      <c r="S323" s="1091"/>
    </row>
    <row r="324" spans="3:19">
      <c r="C324" s="1091"/>
      <c r="D324" s="1091"/>
      <c r="E324" s="1091"/>
      <c r="F324" s="1091"/>
      <c r="G324" s="1091"/>
      <c r="H324" s="1091"/>
      <c r="I324" s="1091"/>
      <c r="J324" s="1091"/>
      <c r="K324" s="1091"/>
      <c r="L324" s="1091"/>
      <c r="M324" s="1091"/>
      <c r="N324" s="1091"/>
      <c r="O324" s="1091"/>
      <c r="P324" s="1091"/>
      <c r="Q324" s="1091"/>
      <c r="R324" s="1141"/>
      <c r="S324" s="1091"/>
    </row>
    <row r="325" spans="3:19">
      <c r="C325" s="1091"/>
      <c r="D325" s="1091"/>
      <c r="E325" s="1091"/>
      <c r="F325" s="1091"/>
      <c r="G325" s="1091"/>
      <c r="H325" s="1091"/>
      <c r="I325" s="1091"/>
      <c r="J325" s="1091"/>
      <c r="K325" s="1091"/>
      <c r="L325" s="1091"/>
      <c r="M325" s="1091"/>
      <c r="N325" s="1091"/>
      <c r="O325" s="1091"/>
      <c r="P325" s="1091"/>
      <c r="Q325" s="1091"/>
      <c r="R325" s="1141"/>
      <c r="S325" s="1091"/>
    </row>
    <row r="326" spans="3:19">
      <c r="C326" s="1091"/>
      <c r="D326" s="1091"/>
      <c r="E326" s="1091"/>
      <c r="F326" s="1091"/>
      <c r="G326" s="1091"/>
      <c r="H326" s="1091"/>
      <c r="I326" s="1091"/>
      <c r="J326" s="1091"/>
      <c r="K326" s="1091"/>
      <c r="L326" s="1091"/>
      <c r="M326" s="1091"/>
      <c r="N326" s="1091"/>
      <c r="O326" s="1091"/>
      <c r="P326" s="1091"/>
      <c r="Q326" s="1091"/>
      <c r="R326" s="1141"/>
      <c r="S326" s="1091"/>
    </row>
    <row r="327" spans="3:19">
      <c r="C327" s="1091"/>
      <c r="D327" s="1091"/>
      <c r="E327" s="1091"/>
      <c r="F327" s="1091"/>
      <c r="G327" s="1091"/>
      <c r="H327" s="1091"/>
      <c r="I327" s="1091"/>
      <c r="J327" s="1091"/>
      <c r="K327" s="1091"/>
      <c r="L327" s="1091"/>
      <c r="M327" s="1091"/>
      <c r="N327" s="1091"/>
      <c r="O327" s="1091"/>
      <c r="P327" s="1091"/>
      <c r="Q327" s="1091"/>
      <c r="R327" s="1141"/>
      <c r="S327" s="1091"/>
    </row>
    <row r="328" spans="3:19">
      <c r="C328" s="1091"/>
      <c r="D328" s="1091"/>
      <c r="E328" s="1091"/>
      <c r="F328" s="1091"/>
      <c r="G328" s="1091"/>
      <c r="H328" s="1091"/>
      <c r="I328" s="1091"/>
      <c r="J328" s="1091"/>
      <c r="K328" s="1091"/>
      <c r="L328" s="1091"/>
      <c r="M328" s="1091"/>
      <c r="N328" s="1091"/>
      <c r="O328" s="1091"/>
      <c r="P328" s="1091"/>
      <c r="Q328" s="1091"/>
      <c r="R328" s="1141"/>
      <c r="S328" s="1091"/>
    </row>
    <row r="329" spans="3:19">
      <c r="C329" s="1091"/>
      <c r="D329" s="1091"/>
      <c r="E329" s="1091"/>
      <c r="F329" s="1091"/>
      <c r="G329" s="1091"/>
      <c r="H329" s="1091"/>
      <c r="I329" s="1091"/>
      <c r="J329" s="1091"/>
      <c r="K329" s="1091"/>
      <c r="L329" s="1091"/>
      <c r="M329" s="1091"/>
      <c r="N329" s="1091"/>
      <c r="O329" s="1091"/>
      <c r="P329" s="1091"/>
      <c r="Q329" s="1091"/>
      <c r="R329" s="1141"/>
      <c r="S329" s="1091"/>
    </row>
    <row r="330" spans="3:19">
      <c r="C330" s="1091"/>
      <c r="D330" s="1091"/>
      <c r="E330" s="1091"/>
      <c r="F330" s="1091"/>
      <c r="G330" s="1091"/>
      <c r="H330" s="1091"/>
      <c r="I330" s="1091"/>
      <c r="J330" s="1091"/>
      <c r="K330" s="1091"/>
      <c r="L330" s="1091"/>
      <c r="M330" s="1091"/>
      <c r="N330" s="1091"/>
      <c r="O330" s="1091"/>
      <c r="P330" s="1091"/>
      <c r="Q330" s="1091"/>
      <c r="R330" s="1141"/>
      <c r="S330" s="1091"/>
    </row>
    <row r="331" spans="3:19">
      <c r="C331" s="1091"/>
      <c r="D331" s="1091"/>
      <c r="E331" s="1091"/>
      <c r="F331" s="1091"/>
      <c r="G331" s="1091"/>
      <c r="H331" s="1091"/>
      <c r="I331" s="1091"/>
      <c r="J331" s="1091"/>
      <c r="K331" s="1091"/>
      <c r="L331" s="1091"/>
      <c r="M331" s="1091"/>
      <c r="N331" s="1091"/>
      <c r="O331" s="1091"/>
      <c r="P331" s="1091"/>
      <c r="Q331" s="1091"/>
      <c r="R331" s="1141"/>
      <c r="S331" s="1091"/>
    </row>
    <row r="332" spans="3:19">
      <c r="C332" s="1091"/>
      <c r="D332" s="1091"/>
      <c r="E332" s="1091"/>
      <c r="F332" s="1091"/>
      <c r="G332" s="1091"/>
      <c r="H332" s="1091"/>
      <c r="I332" s="1091"/>
      <c r="J332" s="1091"/>
      <c r="K332" s="1091"/>
      <c r="L332" s="1091"/>
      <c r="M332" s="1091"/>
      <c r="N332" s="1091"/>
      <c r="O332" s="1091"/>
      <c r="P332" s="1091"/>
      <c r="Q332" s="1091"/>
      <c r="R332" s="1141"/>
      <c r="S332" s="1091"/>
    </row>
    <row r="333" spans="3:19">
      <c r="C333" s="1091"/>
      <c r="D333" s="1091"/>
      <c r="E333" s="1091"/>
      <c r="F333" s="1091"/>
      <c r="G333" s="1091"/>
      <c r="H333" s="1091"/>
      <c r="I333" s="1091"/>
      <c r="J333" s="1091"/>
      <c r="K333" s="1091"/>
      <c r="L333" s="1091"/>
      <c r="M333" s="1091"/>
      <c r="N333" s="1091"/>
      <c r="O333" s="1091"/>
      <c r="P333" s="1091"/>
      <c r="Q333" s="1091"/>
      <c r="R333" s="1141"/>
      <c r="S333" s="1091"/>
    </row>
    <row r="334" spans="3:19">
      <c r="C334" s="1091"/>
      <c r="D334" s="1091"/>
      <c r="E334" s="1091"/>
      <c r="F334" s="1091"/>
      <c r="G334" s="1091"/>
      <c r="H334" s="1091"/>
      <c r="I334" s="1091"/>
      <c r="J334" s="1091"/>
      <c r="K334" s="1091"/>
      <c r="L334" s="1091"/>
      <c r="M334" s="1091"/>
      <c r="N334" s="1091"/>
      <c r="O334" s="1091"/>
      <c r="P334" s="1091"/>
      <c r="Q334" s="1091"/>
      <c r="R334" s="1141"/>
      <c r="S334" s="1091"/>
    </row>
    <row r="335" spans="3:19">
      <c r="C335" s="1091"/>
      <c r="D335" s="1091"/>
      <c r="E335" s="1091"/>
      <c r="F335" s="1091"/>
      <c r="G335" s="1091"/>
      <c r="H335" s="1091"/>
      <c r="I335" s="1091"/>
      <c r="J335" s="1091"/>
      <c r="K335" s="1091"/>
      <c r="L335" s="1091"/>
      <c r="M335" s="1091"/>
      <c r="N335" s="1091"/>
      <c r="O335" s="1091"/>
      <c r="P335" s="1091"/>
      <c r="Q335" s="1091"/>
      <c r="R335" s="1141"/>
      <c r="S335" s="1091"/>
    </row>
    <row r="336" spans="3:19">
      <c r="C336" s="1091"/>
      <c r="D336" s="1091"/>
      <c r="E336" s="1091"/>
      <c r="F336" s="1091"/>
      <c r="G336" s="1091"/>
      <c r="H336" s="1091"/>
      <c r="I336" s="1091"/>
      <c r="J336" s="1091"/>
      <c r="K336" s="1091"/>
      <c r="L336" s="1091"/>
      <c r="M336" s="1091"/>
      <c r="N336" s="1091"/>
      <c r="O336" s="1091"/>
      <c r="P336" s="1091"/>
      <c r="Q336" s="1091"/>
      <c r="R336" s="1141"/>
      <c r="S336" s="1091"/>
    </row>
  </sheetData>
  <mergeCells count="8">
    <mergeCell ref="C70:Q70"/>
    <mergeCell ref="C71:Q71"/>
    <mergeCell ref="E1:Q1"/>
    <mergeCell ref="P3:Q3"/>
    <mergeCell ref="E6:K6"/>
    <mergeCell ref="L6:Q6"/>
    <mergeCell ref="C34:D34"/>
    <mergeCell ref="C56:D56"/>
  </mergeCells>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19.xml><?xml version="1.0" encoding="utf-8"?>
<worksheet xmlns="http://schemas.openxmlformats.org/spreadsheetml/2006/main" xmlns:r="http://schemas.openxmlformats.org/officeDocument/2006/relationships">
  <dimension ref="A1:P67"/>
  <sheetViews>
    <sheetView zoomScaleNormal="100" workbookViewId="0"/>
  </sheetViews>
  <sheetFormatPr defaultRowHeight="12.75"/>
  <cols>
    <col min="1" max="1" width="1" style="140" customWidth="1"/>
    <col min="2" max="2" width="2.5703125" style="140" customWidth="1"/>
    <col min="3" max="3" width="1" style="140" customWidth="1"/>
    <col min="4" max="4" width="13" style="140" customWidth="1"/>
    <col min="5" max="5" width="0.85546875" style="140" customWidth="1"/>
    <col min="6" max="7" width="16" style="140" customWidth="1"/>
    <col min="8" max="10" width="15.7109375" style="140" customWidth="1"/>
    <col min="11" max="11" width="0.85546875" style="140" customWidth="1"/>
    <col min="12" max="12" width="2.5703125" style="140" customWidth="1"/>
    <col min="13" max="13" width="1" style="140" customWidth="1"/>
    <col min="14" max="14" width="9.140625" style="296"/>
    <col min="15" max="236" width="9.140625" style="140"/>
    <col min="237" max="237" width="1" style="140" customWidth="1"/>
    <col min="238" max="238" width="2.5703125" style="140" customWidth="1"/>
    <col min="239" max="239" width="2.42578125" style="140" customWidth="1"/>
    <col min="240" max="240" width="11.42578125" style="140" customWidth="1"/>
    <col min="241" max="241" width="1.140625" style="140" customWidth="1"/>
    <col min="242" max="242" width="12.85546875" style="140" customWidth="1"/>
    <col min="243" max="243" width="1.140625" style="140" customWidth="1"/>
    <col min="244" max="245" width="12.85546875" style="140" customWidth="1"/>
    <col min="246" max="246" width="1.140625" style="140" customWidth="1"/>
    <col min="247" max="249" width="12.85546875" style="140" customWidth="1"/>
    <col min="250" max="250" width="0.85546875" style="140" customWidth="1"/>
    <col min="251" max="251" width="2.5703125" style="140" customWidth="1"/>
    <col min="252" max="252" width="1" style="140" customWidth="1"/>
    <col min="253" max="492" width="9.140625" style="140"/>
    <col min="493" max="493" width="1" style="140" customWidth="1"/>
    <col min="494" max="494" width="2.5703125" style="140" customWidth="1"/>
    <col min="495" max="495" width="2.42578125" style="140" customWidth="1"/>
    <col min="496" max="496" width="11.42578125" style="140" customWidth="1"/>
    <col min="497" max="497" width="1.140625" style="140" customWidth="1"/>
    <col min="498" max="498" width="12.85546875" style="140" customWidth="1"/>
    <col min="499" max="499" width="1.140625" style="140" customWidth="1"/>
    <col min="500" max="501" width="12.85546875" style="140" customWidth="1"/>
    <col min="502" max="502" width="1.140625" style="140" customWidth="1"/>
    <col min="503" max="505" width="12.85546875" style="140" customWidth="1"/>
    <col min="506" max="506" width="0.85546875" style="140" customWidth="1"/>
    <col min="507" max="507" width="2.5703125" style="140" customWidth="1"/>
    <col min="508" max="508" width="1" style="140" customWidth="1"/>
    <col min="509" max="748" width="9.140625" style="140"/>
    <col min="749" max="749" width="1" style="140" customWidth="1"/>
    <col min="750" max="750" width="2.5703125" style="140" customWidth="1"/>
    <col min="751" max="751" width="2.42578125" style="140" customWidth="1"/>
    <col min="752" max="752" width="11.42578125" style="140" customWidth="1"/>
    <col min="753" max="753" width="1.140625" style="140" customWidth="1"/>
    <col min="754" max="754" width="12.85546875" style="140" customWidth="1"/>
    <col min="755" max="755" width="1.140625" style="140" customWidth="1"/>
    <col min="756" max="757" width="12.85546875" style="140" customWidth="1"/>
    <col min="758" max="758" width="1.140625" style="140" customWidth="1"/>
    <col min="759" max="761" width="12.85546875" style="140" customWidth="1"/>
    <col min="762" max="762" width="0.85546875" style="140" customWidth="1"/>
    <col min="763" max="763" width="2.5703125" style="140" customWidth="1"/>
    <col min="764" max="764" width="1" style="140" customWidth="1"/>
    <col min="765" max="1004" width="9.140625" style="140"/>
    <col min="1005" max="1005" width="1" style="140" customWidth="1"/>
    <col min="1006" max="1006" width="2.5703125" style="140" customWidth="1"/>
    <col min="1007" max="1007" width="2.42578125" style="140" customWidth="1"/>
    <col min="1008" max="1008" width="11.42578125" style="140" customWidth="1"/>
    <col min="1009" max="1009" width="1.140625" style="140" customWidth="1"/>
    <col min="1010" max="1010" width="12.85546875" style="140" customWidth="1"/>
    <col min="1011" max="1011" width="1.140625" style="140" customWidth="1"/>
    <col min="1012" max="1013" width="12.85546875" style="140" customWidth="1"/>
    <col min="1014" max="1014" width="1.140625" style="140" customWidth="1"/>
    <col min="1015" max="1017" width="12.85546875" style="140" customWidth="1"/>
    <col min="1018" max="1018" width="0.85546875" style="140" customWidth="1"/>
    <col min="1019" max="1019" width="2.5703125" style="140" customWidth="1"/>
    <col min="1020" max="1020" width="1" style="140" customWidth="1"/>
    <col min="1021" max="1260" width="9.140625" style="140"/>
    <col min="1261" max="1261" width="1" style="140" customWidth="1"/>
    <col min="1262" max="1262" width="2.5703125" style="140" customWidth="1"/>
    <col min="1263" max="1263" width="2.42578125" style="140" customWidth="1"/>
    <col min="1264" max="1264" width="11.42578125" style="140" customWidth="1"/>
    <col min="1265" max="1265" width="1.140625" style="140" customWidth="1"/>
    <col min="1266" max="1266" width="12.85546875" style="140" customWidth="1"/>
    <col min="1267" max="1267" width="1.140625" style="140" customWidth="1"/>
    <col min="1268" max="1269" width="12.85546875" style="140" customWidth="1"/>
    <col min="1270" max="1270" width="1.140625" style="140" customWidth="1"/>
    <col min="1271" max="1273" width="12.85546875" style="140" customWidth="1"/>
    <col min="1274" max="1274" width="0.85546875" style="140" customWidth="1"/>
    <col min="1275" max="1275" width="2.5703125" style="140" customWidth="1"/>
    <col min="1276" max="1276" width="1" style="140" customWidth="1"/>
    <col min="1277" max="1516" width="9.140625" style="140"/>
    <col min="1517" max="1517" width="1" style="140" customWidth="1"/>
    <col min="1518" max="1518" width="2.5703125" style="140" customWidth="1"/>
    <col min="1519" max="1519" width="2.42578125" style="140" customWidth="1"/>
    <col min="1520" max="1520" width="11.42578125" style="140" customWidth="1"/>
    <col min="1521" max="1521" width="1.140625" style="140" customWidth="1"/>
    <col min="1522" max="1522" width="12.85546875" style="140" customWidth="1"/>
    <col min="1523" max="1523" width="1.140625" style="140" customWidth="1"/>
    <col min="1524" max="1525" width="12.85546875" style="140" customWidth="1"/>
    <col min="1526" max="1526" width="1.140625" style="140" customWidth="1"/>
    <col min="1527" max="1529" width="12.85546875" style="140" customWidth="1"/>
    <col min="1530" max="1530" width="0.85546875" style="140" customWidth="1"/>
    <col min="1531" max="1531" width="2.5703125" style="140" customWidth="1"/>
    <col min="1532" max="1532" width="1" style="140" customWidth="1"/>
    <col min="1533" max="1772" width="9.140625" style="140"/>
    <col min="1773" max="1773" width="1" style="140" customWidth="1"/>
    <col min="1774" max="1774" width="2.5703125" style="140" customWidth="1"/>
    <col min="1775" max="1775" width="2.42578125" style="140" customWidth="1"/>
    <col min="1776" max="1776" width="11.42578125" style="140" customWidth="1"/>
    <col min="1777" max="1777" width="1.140625" style="140" customWidth="1"/>
    <col min="1778" max="1778" width="12.85546875" style="140" customWidth="1"/>
    <col min="1779" max="1779" width="1.140625" style="140" customWidth="1"/>
    <col min="1780" max="1781" width="12.85546875" style="140" customWidth="1"/>
    <col min="1782" max="1782" width="1.140625" style="140" customWidth="1"/>
    <col min="1783" max="1785" width="12.85546875" style="140" customWidth="1"/>
    <col min="1786" max="1786" width="0.85546875" style="140" customWidth="1"/>
    <col min="1787" max="1787" width="2.5703125" style="140" customWidth="1"/>
    <col min="1788" max="1788" width="1" style="140" customWidth="1"/>
    <col min="1789" max="2028" width="9.140625" style="140"/>
    <col min="2029" max="2029" width="1" style="140" customWidth="1"/>
    <col min="2030" max="2030" width="2.5703125" style="140" customWidth="1"/>
    <col min="2031" max="2031" width="2.42578125" style="140" customWidth="1"/>
    <col min="2032" max="2032" width="11.42578125" style="140" customWidth="1"/>
    <col min="2033" max="2033" width="1.140625" style="140" customWidth="1"/>
    <col min="2034" max="2034" width="12.85546875" style="140" customWidth="1"/>
    <col min="2035" max="2035" width="1.140625" style="140" customWidth="1"/>
    <col min="2036" max="2037" width="12.85546875" style="140" customWidth="1"/>
    <col min="2038" max="2038" width="1.140625" style="140" customWidth="1"/>
    <col min="2039" max="2041" width="12.85546875" style="140" customWidth="1"/>
    <col min="2042" max="2042" width="0.85546875" style="140" customWidth="1"/>
    <col min="2043" max="2043" width="2.5703125" style="140" customWidth="1"/>
    <col min="2044" max="2044" width="1" style="140" customWidth="1"/>
    <col min="2045" max="2284" width="9.140625" style="140"/>
    <col min="2285" max="2285" width="1" style="140" customWidth="1"/>
    <col min="2286" max="2286" width="2.5703125" style="140" customWidth="1"/>
    <col min="2287" max="2287" width="2.42578125" style="140" customWidth="1"/>
    <col min="2288" max="2288" width="11.42578125" style="140" customWidth="1"/>
    <col min="2289" max="2289" width="1.140625" style="140" customWidth="1"/>
    <col min="2290" max="2290" width="12.85546875" style="140" customWidth="1"/>
    <col min="2291" max="2291" width="1.140625" style="140" customWidth="1"/>
    <col min="2292" max="2293" width="12.85546875" style="140" customWidth="1"/>
    <col min="2294" max="2294" width="1.140625" style="140" customWidth="1"/>
    <col min="2295" max="2297" width="12.85546875" style="140" customWidth="1"/>
    <col min="2298" max="2298" width="0.85546875" style="140" customWidth="1"/>
    <col min="2299" max="2299" width="2.5703125" style="140" customWidth="1"/>
    <col min="2300" max="2300" width="1" style="140" customWidth="1"/>
    <col min="2301" max="2540" width="9.140625" style="140"/>
    <col min="2541" max="2541" width="1" style="140" customWidth="1"/>
    <col min="2542" max="2542" width="2.5703125" style="140" customWidth="1"/>
    <col min="2543" max="2543" width="2.42578125" style="140" customWidth="1"/>
    <col min="2544" max="2544" width="11.42578125" style="140" customWidth="1"/>
    <col min="2545" max="2545" width="1.140625" style="140" customWidth="1"/>
    <col min="2546" max="2546" width="12.85546875" style="140" customWidth="1"/>
    <col min="2547" max="2547" width="1.140625" style="140" customWidth="1"/>
    <col min="2548" max="2549" width="12.85546875" style="140" customWidth="1"/>
    <col min="2550" max="2550" width="1.140625" style="140" customWidth="1"/>
    <col min="2551" max="2553" width="12.85546875" style="140" customWidth="1"/>
    <col min="2554" max="2554" width="0.85546875" style="140" customWidth="1"/>
    <col min="2555" max="2555" width="2.5703125" style="140" customWidth="1"/>
    <col min="2556" max="2556" width="1" style="140" customWidth="1"/>
    <col min="2557" max="2796" width="9.140625" style="140"/>
    <col min="2797" max="2797" width="1" style="140" customWidth="1"/>
    <col min="2798" max="2798" width="2.5703125" style="140" customWidth="1"/>
    <col min="2799" max="2799" width="2.42578125" style="140" customWidth="1"/>
    <col min="2800" max="2800" width="11.42578125" style="140" customWidth="1"/>
    <col min="2801" max="2801" width="1.140625" style="140" customWidth="1"/>
    <col min="2802" max="2802" width="12.85546875" style="140" customWidth="1"/>
    <col min="2803" max="2803" width="1.140625" style="140" customWidth="1"/>
    <col min="2804" max="2805" width="12.85546875" style="140" customWidth="1"/>
    <col min="2806" max="2806" width="1.140625" style="140" customWidth="1"/>
    <col min="2807" max="2809" width="12.85546875" style="140" customWidth="1"/>
    <col min="2810" max="2810" width="0.85546875" style="140" customWidth="1"/>
    <col min="2811" max="2811" width="2.5703125" style="140" customWidth="1"/>
    <col min="2812" max="2812" width="1" style="140" customWidth="1"/>
    <col min="2813" max="3052" width="9.140625" style="140"/>
    <col min="3053" max="3053" width="1" style="140" customWidth="1"/>
    <col min="3054" max="3054" width="2.5703125" style="140" customWidth="1"/>
    <col min="3055" max="3055" width="2.42578125" style="140" customWidth="1"/>
    <col min="3056" max="3056" width="11.42578125" style="140" customWidth="1"/>
    <col min="3057" max="3057" width="1.140625" style="140" customWidth="1"/>
    <col min="3058" max="3058" width="12.85546875" style="140" customWidth="1"/>
    <col min="3059" max="3059" width="1.140625" style="140" customWidth="1"/>
    <col min="3060" max="3061" width="12.85546875" style="140" customWidth="1"/>
    <col min="3062" max="3062" width="1.140625" style="140" customWidth="1"/>
    <col min="3063" max="3065" width="12.85546875" style="140" customWidth="1"/>
    <col min="3066" max="3066" width="0.85546875" style="140" customWidth="1"/>
    <col min="3067" max="3067" width="2.5703125" style="140" customWidth="1"/>
    <col min="3068" max="3068" width="1" style="140" customWidth="1"/>
    <col min="3069" max="3308" width="9.140625" style="140"/>
    <col min="3309" max="3309" width="1" style="140" customWidth="1"/>
    <col min="3310" max="3310" width="2.5703125" style="140" customWidth="1"/>
    <col min="3311" max="3311" width="2.42578125" style="140" customWidth="1"/>
    <col min="3312" max="3312" width="11.42578125" style="140" customWidth="1"/>
    <col min="3313" max="3313" width="1.140625" style="140" customWidth="1"/>
    <col min="3314" max="3314" width="12.85546875" style="140" customWidth="1"/>
    <col min="3315" max="3315" width="1.140625" style="140" customWidth="1"/>
    <col min="3316" max="3317" width="12.85546875" style="140" customWidth="1"/>
    <col min="3318" max="3318" width="1.140625" style="140" customWidth="1"/>
    <col min="3319" max="3321" width="12.85546875" style="140" customWidth="1"/>
    <col min="3322" max="3322" width="0.85546875" style="140" customWidth="1"/>
    <col min="3323" max="3323" width="2.5703125" style="140" customWidth="1"/>
    <col min="3324" max="3324" width="1" style="140" customWidth="1"/>
    <col min="3325" max="3564" width="9.140625" style="140"/>
    <col min="3565" max="3565" width="1" style="140" customWidth="1"/>
    <col min="3566" max="3566" width="2.5703125" style="140" customWidth="1"/>
    <col min="3567" max="3567" width="2.42578125" style="140" customWidth="1"/>
    <col min="3568" max="3568" width="11.42578125" style="140" customWidth="1"/>
    <col min="3569" max="3569" width="1.140625" style="140" customWidth="1"/>
    <col min="3570" max="3570" width="12.85546875" style="140" customWidth="1"/>
    <col min="3571" max="3571" width="1.140625" style="140" customWidth="1"/>
    <col min="3572" max="3573" width="12.85546875" style="140" customWidth="1"/>
    <col min="3574" max="3574" width="1.140625" style="140" customWidth="1"/>
    <col min="3575" max="3577" width="12.85546875" style="140" customWidth="1"/>
    <col min="3578" max="3578" width="0.85546875" style="140" customWidth="1"/>
    <col min="3579" max="3579" width="2.5703125" style="140" customWidth="1"/>
    <col min="3580" max="3580" width="1" style="140" customWidth="1"/>
    <col min="3581" max="3820" width="9.140625" style="140"/>
    <col min="3821" max="3821" width="1" style="140" customWidth="1"/>
    <col min="3822" max="3822" width="2.5703125" style="140" customWidth="1"/>
    <col min="3823" max="3823" width="2.42578125" style="140" customWidth="1"/>
    <col min="3824" max="3824" width="11.42578125" style="140" customWidth="1"/>
    <col min="3825" max="3825" width="1.140625" style="140" customWidth="1"/>
    <col min="3826" max="3826" width="12.85546875" style="140" customWidth="1"/>
    <col min="3827" max="3827" width="1.140625" style="140" customWidth="1"/>
    <col min="3828" max="3829" width="12.85546875" style="140" customWidth="1"/>
    <col min="3830" max="3830" width="1.140625" style="140" customWidth="1"/>
    <col min="3831" max="3833" width="12.85546875" style="140" customWidth="1"/>
    <col min="3834" max="3834" width="0.85546875" style="140" customWidth="1"/>
    <col min="3835" max="3835" width="2.5703125" style="140" customWidth="1"/>
    <col min="3836" max="3836" width="1" style="140" customWidth="1"/>
    <col min="3837" max="4076" width="9.140625" style="140"/>
    <col min="4077" max="4077" width="1" style="140" customWidth="1"/>
    <col min="4078" max="4078" width="2.5703125" style="140" customWidth="1"/>
    <col min="4079" max="4079" width="2.42578125" style="140" customWidth="1"/>
    <col min="4080" max="4080" width="11.42578125" style="140" customWidth="1"/>
    <col min="4081" max="4081" width="1.140625" style="140" customWidth="1"/>
    <col min="4082" max="4082" width="12.85546875" style="140" customWidth="1"/>
    <col min="4083" max="4083" width="1.140625" style="140" customWidth="1"/>
    <col min="4084" max="4085" width="12.85546875" style="140" customWidth="1"/>
    <col min="4086" max="4086" width="1.140625" style="140" customWidth="1"/>
    <col min="4087" max="4089" width="12.85546875" style="140" customWidth="1"/>
    <col min="4090" max="4090" width="0.85546875" style="140" customWidth="1"/>
    <col min="4091" max="4091" width="2.5703125" style="140" customWidth="1"/>
    <col min="4092" max="4092" width="1" style="140" customWidth="1"/>
    <col min="4093" max="4332" width="9.140625" style="140"/>
    <col min="4333" max="4333" width="1" style="140" customWidth="1"/>
    <col min="4334" max="4334" width="2.5703125" style="140" customWidth="1"/>
    <col min="4335" max="4335" width="2.42578125" style="140" customWidth="1"/>
    <col min="4336" max="4336" width="11.42578125" style="140" customWidth="1"/>
    <col min="4337" max="4337" width="1.140625" style="140" customWidth="1"/>
    <col min="4338" max="4338" width="12.85546875" style="140" customWidth="1"/>
    <col min="4339" max="4339" width="1.140625" style="140" customWidth="1"/>
    <col min="4340" max="4341" width="12.85546875" style="140" customWidth="1"/>
    <col min="4342" max="4342" width="1.140625" style="140" customWidth="1"/>
    <col min="4343" max="4345" width="12.85546875" style="140" customWidth="1"/>
    <col min="4346" max="4346" width="0.85546875" style="140" customWidth="1"/>
    <col min="4347" max="4347" width="2.5703125" style="140" customWidth="1"/>
    <col min="4348" max="4348" width="1" style="140" customWidth="1"/>
    <col min="4349" max="4588" width="9.140625" style="140"/>
    <col min="4589" max="4589" width="1" style="140" customWidth="1"/>
    <col min="4590" max="4590" width="2.5703125" style="140" customWidth="1"/>
    <col min="4591" max="4591" width="2.42578125" style="140" customWidth="1"/>
    <col min="4592" max="4592" width="11.42578125" style="140" customWidth="1"/>
    <col min="4593" max="4593" width="1.140625" style="140" customWidth="1"/>
    <col min="4594" max="4594" width="12.85546875" style="140" customWidth="1"/>
    <col min="4595" max="4595" width="1.140625" style="140" customWidth="1"/>
    <col min="4596" max="4597" width="12.85546875" style="140" customWidth="1"/>
    <col min="4598" max="4598" width="1.140625" style="140" customWidth="1"/>
    <col min="4599" max="4601" width="12.85546875" style="140" customWidth="1"/>
    <col min="4602" max="4602" width="0.85546875" style="140" customWidth="1"/>
    <col min="4603" max="4603" width="2.5703125" style="140" customWidth="1"/>
    <col min="4604" max="4604" width="1" style="140" customWidth="1"/>
    <col min="4605" max="4844" width="9.140625" style="140"/>
    <col min="4845" max="4845" width="1" style="140" customWidth="1"/>
    <col min="4846" max="4846" width="2.5703125" style="140" customWidth="1"/>
    <col min="4847" max="4847" width="2.42578125" style="140" customWidth="1"/>
    <col min="4848" max="4848" width="11.42578125" style="140" customWidth="1"/>
    <col min="4849" max="4849" width="1.140625" style="140" customWidth="1"/>
    <col min="4850" max="4850" width="12.85546875" style="140" customWidth="1"/>
    <col min="4851" max="4851" width="1.140625" style="140" customWidth="1"/>
    <col min="4852" max="4853" width="12.85546875" style="140" customWidth="1"/>
    <col min="4854" max="4854" width="1.140625" style="140" customWidth="1"/>
    <col min="4855" max="4857" width="12.85546875" style="140" customWidth="1"/>
    <col min="4858" max="4858" width="0.85546875" style="140" customWidth="1"/>
    <col min="4859" max="4859" width="2.5703125" style="140" customWidth="1"/>
    <col min="4860" max="4860" width="1" style="140" customWidth="1"/>
    <col min="4861" max="5100" width="9.140625" style="140"/>
    <col min="5101" max="5101" width="1" style="140" customWidth="1"/>
    <col min="5102" max="5102" width="2.5703125" style="140" customWidth="1"/>
    <col min="5103" max="5103" width="2.42578125" style="140" customWidth="1"/>
    <col min="5104" max="5104" width="11.42578125" style="140" customWidth="1"/>
    <col min="5105" max="5105" width="1.140625" style="140" customWidth="1"/>
    <col min="5106" max="5106" width="12.85546875" style="140" customWidth="1"/>
    <col min="5107" max="5107" width="1.140625" style="140" customWidth="1"/>
    <col min="5108" max="5109" width="12.85546875" style="140" customWidth="1"/>
    <col min="5110" max="5110" width="1.140625" style="140" customWidth="1"/>
    <col min="5111" max="5113" width="12.85546875" style="140" customWidth="1"/>
    <col min="5114" max="5114" width="0.85546875" style="140" customWidth="1"/>
    <col min="5115" max="5115" width="2.5703125" style="140" customWidth="1"/>
    <col min="5116" max="5116" width="1" style="140" customWidth="1"/>
    <col min="5117" max="5356" width="9.140625" style="140"/>
    <col min="5357" max="5357" width="1" style="140" customWidth="1"/>
    <col min="5358" max="5358" width="2.5703125" style="140" customWidth="1"/>
    <col min="5359" max="5359" width="2.42578125" style="140" customWidth="1"/>
    <col min="5360" max="5360" width="11.42578125" style="140" customWidth="1"/>
    <col min="5361" max="5361" width="1.140625" style="140" customWidth="1"/>
    <col min="5362" max="5362" width="12.85546875" style="140" customWidth="1"/>
    <col min="5363" max="5363" width="1.140625" style="140" customWidth="1"/>
    <col min="5364" max="5365" width="12.85546875" style="140" customWidth="1"/>
    <col min="5366" max="5366" width="1.140625" style="140" customWidth="1"/>
    <col min="5367" max="5369" width="12.85546875" style="140" customWidth="1"/>
    <col min="5370" max="5370" width="0.85546875" style="140" customWidth="1"/>
    <col min="5371" max="5371" width="2.5703125" style="140" customWidth="1"/>
    <col min="5372" max="5372" width="1" style="140" customWidth="1"/>
    <col min="5373" max="5612" width="9.140625" style="140"/>
    <col min="5613" max="5613" width="1" style="140" customWidth="1"/>
    <col min="5614" max="5614" width="2.5703125" style="140" customWidth="1"/>
    <col min="5615" max="5615" width="2.42578125" style="140" customWidth="1"/>
    <col min="5616" max="5616" width="11.42578125" style="140" customWidth="1"/>
    <col min="5617" max="5617" width="1.140625" style="140" customWidth="1"/>
    <col min="5618" max="5618" width="12.85546875" style="140" customWidth="1"/>
    <col min="5619" max="5619" width="1.140625" style="140" customWidth="1"/>
    <col min="5620" max="5621" width="12.85546875" style="140" customWidth="1"/>
    <col min="5622" max="5622" width="1.140625" style="140" customWidth="1"/>
    <col min="5623" max="5625" width="12.85546875" style="140" customWidth="1"/>
    <col min="5626" max="5626" width="0.85546875" style="140" customWidth="1"/>
    <col min="5627" max="5627" width="2.5703125" style="140" customWidth="1"/>
    <col min="5628" max="5628" width="1" style="140" customWidth="1"/>
    <col min="5629" max="5868" width="9.140625" style="140"/>
    <col min="5869" max="5869" width="1" style="140" customWidth="1"/>
    <col min="5870" max="5870" width="2.5703125" style="140" customWidth="1"/>
    <col min="5871" max="5871" width="2.42578125" style="140" customWidth="1"/>
    <col min="5872" max="5872" width="11.42578125" style="140" customWidth="1"/>
    <col min="5873" max="5873" width="1.140625" style="140" customWidth="1"/>
    <col min="5874" max="5874" width="12.85546875" style="140" customWidth="1"/>
    <col min="5875" max="5875" width="1.140625" style="140" customWidth="1"/>
    <col min="5876" max="5877" width="12.85546875" style="140" customWidth="1"/>
    <col min="5878" max="5878" width="1.140625" style="140" customWidth="1"/>
    <col min="5879" max="5881" width="12.85546875" style="140" customWidth="1"/>
    <col min="5882" max="5882" width="0.85546875" style="140" customWidth="1"/>
    <col min="5883" max="5883" width="2.5703125" style="140" customWidth="1"/>
    <col min="5884" max="5884" width="1" style="140" customWidth="1"/>
    <col min="5885" max="6124" width="9.140625" style="140"/>
    <col min="6125" max="6125" width="1" style="140" customWidth="1"/>
    <col min="6126" max="6126" width="2.5703125" style="140" customWidth="1"/>
    <col min="6127" max="6127" width="2.42578125" style="140" customWidth="1"/>
    <col min="6128" max="6128" width="11.42578125" style="140" customWidth="1"/>
    <col min="6129" max="6129" width="1.140625" style="140" customWidth="1"/>
    <col min="6130" max="6130" width="12.85546875" style="140" customWidth="1"/>
    <col min="6131" max="6131" width="1.140625" style="140" customWidth="1"/>
    <col min="6132" max="6133" width="12.85546875" style="140" customWidth="1"/>
    <col min="6134" max="6134" width="1.140625" style="140" customWidth="1"/>
    <col min="6135" max="6137" width="12.85546875" style="140" customWidth="1"/>
    <col min="6138" max="6138" width="0.85546875" style="140" customWidth="1"/>
    <col min="6139" max="6139" width="2.5703125" style="140" customWidth="1"/>
    <col min="6140" max="6140" width="1" style="140" customWidth="1"/>
    <col min="6141" max="6380" width="9.140625" style="140"/>
    <col min="6381" max="6381" width="1" style="140" customWidth="1"/>
    <col min="6382" max="6382" width="2.5703125" style="140" customWidth="1"/>
    <col min="6383" max="6383" width="2.42578125" style="140" customWidth="1"/>
    <col min="6384" max="6384" width="11.42578125" style="140" customWidth="1"/>
    <col min="6385" max="6385" width="1.140625" style="140" customWidth="1"/>
    <col min="6386" max="6386" width="12.85546875" style="140" customWidth="1"/>
    <col min="6387" max="6387" width="1.140625" style="140" customWidth="1"/>
    <col min="6388" max="6389" width="12.85546875" style="140" customWidth="1"/>
    <col min="6390" max="6390" width="1.140625" style="140" customWidth="1"/>
    <col min="6391" max="6393" width="12.85546875" style="140" customWidth="1"/>
    <col min="6394" max="6394" width="0.85546875" style="140" customWidth="1"/>
    <col min="6395" max="6395" width="2.5703125" style="140" customWidth="1"/>
    <col min="6396" max="6396" width="1" style="140" customWidth="1"/>
    <col min="6397" max="6636" width="9.140625" style="140"/>
    <col min="6637" max="6637" width="1" style="140" customWidth="1"/>
    <col min="6638" max="6638" width="2.5703125" style="140" customWidth="1"/>
    <col min="6639" max="6639" width="2.42578125" style="140" customWidth="1"/>
    <col min="6640" max="6640" width="11.42578125" style="140" customWidth="1"/>
    <col min="6641" max="6641" width="1.140625" style="140" customWidth="1"/>
    <col min="6642" max="6642" width="12.85546875" style="140" customWidth="1"/>
    <col min="6643" max="6643" width="1.140625" style="140" customWidth="1"/>
    <col min="6644" max="6645" width="12.85546875" style="140" customWidth="1"/>
    <col min="6646" max="6646" width="1.140625" style="140" customWidth="1"/>
    <col min="6647" max="6649" width="12.85546875" style="140" customWidth="1"/>
    <col min="6650" max="6650" width="0.85546875" style="140" customWidth="1"/>
    <col min="6651" max="6651" width="2.5703125" style="140" customWidth="1"/>
    <col min="6652" max="6652" width="1" style="140" customWidth="1"/>
    <col min="6653" max="6892" width="9.140625" style="140"/>
    <col min="6893" max="6893" width="1" style="140" customWidth="1"/>
    <col min="6894" max="6894" width="2.5703125" style="140" customWidth="1"/>
    <col min="6895" max="6895" width="2.42578125" style="140" customWidth="1"/>
    <col min="6896" max="6896" width="11.42578125" style="140" customWidth="1"/>
    <col min="6897" max="6897" width="1.140625" style="140" customWidth="1"/>
    <col min="6898" max="6898" width="12.85546875" style="140" customWidth="1"/>
    <col min="6899" max="6899" width="1.140625" style="140" customWidth="1"/>
    <col min="6900" max="6901" width="12.85546875" style="140" customWidth="1"/>
    <col min="6902" max="6902" width="1.140625" style="140" customWidth="1"/>
    <col min="6903" max="6905" width="12.85546875" style="140" customWidth="1"/>
    <col min="6906" max="6906" width="0.85546875" style="140" customWidth="1"/>
    <col min="6907" max="6907" width="2.5703125" style="140" customWidth="1"/>
    <col min="6908" max="6908" width="1" style="140" customWidth="1"/>
    <col min="6909" max="7148" width="9.140625" style="140"/>
    <col min="7149" max="7149" width="1" style="140" customWidth="1"/>
    <col min="7150" max="7150" width="2.5703125" style="140" customWidth="1"/>
    <col min="7151" max="7151" width="2.42578125" style="140" customWidth="1"/>
    <col min="7152" max="7152" width="11.42578125" style="140" customWidth="1"/>
    <col min="7153" max="7153" width="1.140625" style="140" customWidth="1"/>
    <col min="7154" max="7154" width="12.85546875" style="140" customWidth="1"/>
    <col min="7155" max="7155" width="1.140625" style="140" customWidth="1"/>
    <col min="7156" max="7157" width="12.85546875" style="140" customWidth="1"/>
    <col min="7158" max="7158" width="1.140625" style="140" customWidth="1"/>
    <col min="7159" max="7161" width="12.85546875" style="140" customWidth="1"/>
    <col min="7162" max="7162" width="0.85546875" style="140" customWidth="1"/>
    <col min="7163" max="7163" width="2.5703125" style="140" customWidth="1"/>
    <col min="7164" max="7164" width="1" style="140" customWidth="1"/>
    <col min="7165" max="7404" width="9.140625" style="140"/>
    <col min="7405" max="7405" width="1" style="140" customWidth="1"/>
    <col min="7406" max="7406" width="2.5703125" style="140" customWidth="1"/>
    <col min="7407" max="7407" width="2.42578125" style="140" customWidth="1"/>
    <col min="7408" max="7408" width="11.42578125" style="140" customWidth="1"/>
    <col min="7409" max="7409" width="1.140625" style="140" customWidth="1"/>
    <col min="7410" max="7410" width="12.85546875" style="140" customWidth="1"/>
    <col min="7411" max="7411" width="1.140625" style="140" customWidth="1"/>
    <col min="7412" max="7413" width="12.85546875" style="140" customWidth="1"/>
    <col min="7414" max="7414" width="1.140625" style="140" customWidth="1"/>
    <col min="7415" max="7417" width="12.85546875" style="140" customWidth="1"/>
    <col min="7418" max="7418" width="0.85546875" style="140" customWidth="1"/>
    <col min="7419" max="7419" width="2.5703125" style="140" customWidth="1"/>
    <col min="7420" max="7420" width="1" style="140" customWidth="1"/>
    <col min="7421" max="7660" width="9.140625" style="140"/>
    <col min="7661" max="7661" width="1" style="140" customWidth="1"/>
    <col min="7662" max="7662" width="2.5703125" style="140" customWidth="1"/>
    <col min="7663" max="7663" width="2.42578125" style="140" customWidth="1"/>
    <col min="7664" max="7664" width="11.42578125" style="140" customWidth="1"/>
    <col min="7665" max="7665" width="1.140625" style="140" customWidth="1"/>
    <col min="7666" max="7666" width="12.85546875" style="140" customWidth="1"/>
    <col min="7667" max="7667" width="1.140625" style="140" customWidth="1"/>
    <col min="7668" max="7669" width="12.85546875" style="140" customWidth="1"/>
    <col min="7670" max="7670" width="1.140625" style="140" customWidth="1"/>
    <col min="7671" max="7673" width="12.85546875" style="140" customWidth="1"/>
    <col min="7674" max="7674" width="0.85546875" style="140" customWidth="1"/>
    <col min="7675" max="7675" width="2.5703125" style="140" customWidth="1"/>
    <col min="7676" max="7676" width="1" style="140" customWidth="1"/>
    <col min="7677" max="7916" width="9.140625" style="140"/>
    <col min="7917" max="7917" width="1" style="140" customWidth="1"/>
    <col min="7918" max="7918" width="2.5703125" style="140" customWidth="1"/>
    <col min="7919" max="7919" width="2.42578125" style="140" customWidth="1"/>
    <col min="7920" max="7920" width="11.42578125" style="140" customWidth="1"/>
    <col min="7921" max="7921" width="1.140625" style="140" customWidth="1"/>
    <col min="7922" max="7922" width="12.85546875" style="140" customWidth="1"/>
    <col min="7923" max="7923" width="1.140625" style="140" customWidth="1"/>
    <col min="7924" max="7925" width="12.85546875" style="140" customWidth="1"/>
    <col min="7926" max="7926" width="1.140625" style="140" customWidth="1"/>
    <col min="7927" max="7929" width="12.85546875" style="140" customWidth="1"/>
    <col min="7930" max="7930" width="0.85546875" style="140" customWidth="1"/>
    <col min="7931" max="7931" width="2.5703125" style="140" customWidth="1"/>
    <col min="7932" max="7932" width="1" style="140" customWidth="1"/>
    <col min="7933" max="8172" width="9.140625" style="140"/>
    <col min="8173" max="8173" width="1" style="140" customWidth="1"/>
    <col min="8174" max="8174" width="2.5703125" style="140" customWidth="1"/>
    <col min="8175" max="8175" width="2.42578125" style="140" customWidth="1"/>
    <col min="8176" max="8176" width="11.42578125" style="140" customWidth="1"/>
    <col min="8177" max="8177" width="1.140625" style="140" customWidth="1"/>
    <col min="8178" max="8178" width="12.85546875" style="140" customWidth="1"/>
    <col min="8179" max="8179" width="1.140625" style="140" customWidth="1"/>
    <col min="8180" max="8181" width="12.85546875" style="140" customWidth="1"/>
    <col min="8182" max="8182" width="1.140625" style="140" customWidth="1"/>
    <col min="8183" max="8185" width="12.85546875" style="140" customWidth="1"/>
    <col min="8186" max="8186" width="0.85546875" style="140" customWidth="1"/>
    <col min="8187" max="8187" width="2.5703125" style="140" customWidth="1"/>
    <col min="8188" max="8188" width="1" style="140" customWidth="1"/>
    <col min="8189" max="8428" width="9.140625" style="140"/>
    <col min="8429" max="8429" width="1" style="140" customWidth="1"/>
    <col min="8430" max="8430" width="2.5703125" style="140" customWidth="1"/>
    <col min="8431" max="8431" width="2.42578125" style="140" customWidth="1"/>
    <col min="8432" max="8432" width="11.42578125" style="140" customWidth="1"/>
    <col min="8433" max="8433" width="1.140625" style="140" customWidth="1"/>
    <col min="8434" max="8434" width="12.85546875" style="140" customWidth="1"/>
    <col min="8435" max="8435" width="1.140625" style="140" customWidth="1"/>
    <col min="8436" max="8437" width="12.85546875" style="140" customWidth="1"/>
    <col min="8438" max="8438" width="1.140625" style="140" customWidth="1"/>
    <col min="8439" max="8441" width="12.85546875" style="140" customWidth="1"/>
    <col min="8442" max="8442" width="0.85546875" style="140" customWidth="1"/>
    <col min="8443" max="8443" width="2.5703125" style="140" customWidth="1"/>
    <col min="8444" max="8444" width="1" style="140" customWidth="1"/>
    <col min="8445" max="8684" width="9.140625" style="140"/>
    <col min="8685" max="8685" width="1" style="140" customWidth="1"/>
    <col min="8686" max="8686" width="2.5703125" style="140" customWidth="1"/>
    <col min="8687" max="8687" width="2.42578125" style="140" customWidth="1"/>
    <col min="8688" max="8688" width="11.42578125" style="140" customWidth="1"/>
    <col min="8689" max="8689" width="1.140625" style="140" customWidth="1"/>
    <col min="8690" max="8690" width="12.85546875" style="140" customWidth="1"/>
    <col min="8691" max="8691" width="1.140625" style="140" customWidth="1"/>
    <col min="8692" max="8693" width="12.85546875" style="140" customWidth="1"/>
    <col min="8694" max="8694" width="1.140625" style="140" customWidth="1"/>
    <col min="8695" max="8697" width="12.85546875" style="140" customWidth="1"/>
    <col min="8698" max="8698" width="0.85546875" style="140" customWidth="1"/>
    <col min="8699" max="8699" width="2.5703125" style="140" customWidth="1"/>
    <col min="8700" max="8700" width="1" style="140" customWidth="1"/>
    <col min="8701" max="8940" width="9.140625" style="140"/>
    <col min="8941" max="8941" width="1" style="140" customWidth="1"/>
    <col min="8942" max="8942" width="2.5703125" style="140" customWidth="1"/>
    <col min="8943" max="8943" width="2.42578125" style="140" customWidth="1"/>
    <col min="8944" max="8944" width="11.42578125" style="140" customWidth="1"/>
    <col min="8945" max="8945" width="1.140625" style="140" customWidth="1"/>
    <col min="8946" max="8946" width="12.85546875" style="140" customWidth="1"/>
    <col min="8947" max="8947" width="1.140625" style="140" customWidth="1"/>
    <col min="8948" max="8949" width="12.85546875" style="140" customWidth="1"/>
    <col min="8950" max="8950" width="1.140625" style="140" customWidth="1"/>
    <col min="8951" max="8953" width="12.85546875" style="140" customWidth="1"/>
    <col min="8954" max="8954" width="0.85546875" style="140" customWidth="1"/>
    <col min="8955" max="8955" width="2.5703125" style="140" customWidth="1"/>
    <col min="8956" max="8956" width="1" style="140" customWidth="1"/>
    <col min="8957" max="9196" width="9.140625" style="140"/>
    <col min="9197" max="9197" width="1" style="140" customWidth="1"/>
    <col min="9198" max="9198" width="2.5703125" style="140" customWidth="1"/>
    <col min="9199" max="9199" width="2.42578125" style="140" customWidth="1"/>
    <col min="9200" max="9200" width="11.42578125" style="140" customWidth="1"/>
    <col min="9201" max="9201" width="1.140625" style="140" customWidth="1"/>
    <col min="9202" max="9202" width="12.85546875" style="140" customWidth="1"/>
    <col min="9203" max="9203" width="1.140625" style="140" customWidth="1"/>
    <col min="9204" max="9205" width="12.85546875" style="140" customWidth="1"/>
    <col min="9206" max="9206" width="1.140625" style="140" customWidth="1"/>
    <col min="9207" max="9209" width="12.85546875" style="140" customWidth="1"/>
    <col min="9210" max="9210" width="0.85546875" style="140" customWidth="1"/>
    <col min="9211" max="9211" width="2.5703125" style="140" customWidth="1"/>
    <col min="9212" max="9212" width="1" style="140" customWidth="1"/>
    <col min="9213" max="9452" width="9.140625" style="140"/>
    <col min="9453" max="9453" width="1" style="140" customWidth="1"/>
    <col min="9454" max="9454" width="2.5703125" style="140" customWidth="1"/>
    <col min="9455" max="9455" width="2.42578125" style="140" customWidth="1"/>
    <col min="9456" max="9456" width="11.42578125" style="140" customWidth="1"/>
    <col min="9457" max="9457" width="1.140625" style="140" customWidth="1"/>
    <col min="9458" max="9458" width="12.85546875" style="140" customWidth="1"/>
    <col min="9459" max="9459" width="1.140625" style="140" customWidth="1"/>
    <col min="9460" max="9461" width="12.85546875" style="140" customWidth="1"/>
    <col min="9462" max="9462" width="1.140625" style="140" customWidth="1"/>
    <col min="9463" max="9465" width="12.85546875" style="140" customWidth="1"/>
    <col min="9466" max="9466" width="0.85546875" style="140" customWidth="1"/>
    <col min="9467" max="9467" width="2.5703125" style="140" customWidth="1"/>
    <col min="9468" max="9468" width="1" style="140" customWidth="1"/>
    <col min="9469" max="9708" width="9.140625" style="140"/>
    <col min="9709" max="9709" width="1" style="140" customWidth="1"/>
    <col min="9710" max="9710" width="2.5703125" style="140" customWidth="1"/>
    <col min="9711" max="9711" width="2.42578125" style="140" customWidth="1"/>
    <col min="9712" max="9712" width="11.42578125" style="140" customWidth="1"/>
    <col min="9713" max="9713" width="1.140625" style="140" customWidth="1"/>
    <col min="9714" max="9714" width="12.85546875" style="140" customWidth="1"/>
    <col min="9715" max="9715" width="1.140625" style="140" customWidth="1"/>
    <col min="9716" max="9717" width="12.85546875" style="140" customWidth="1"/>
    <col min="9718" max="9718" width="1.140625" style="140" customWidth="1"/>
    <col min="9719" max="9721" width="12.85546875" style="140" customWidth="1"/>
    <col min="9722" max="9722" width="0.85546875" style="140" customWidth="1"/>
    <col min="9723" max="9723" width="2.5703125" style="140" customWidth="1"/>
    <col min="9724" max="9724" width="1" style="140" customWidth="1"/>
    <col min="9725" max="9964" width="9.140625" style="140"/>
    <col min="9965" max="9965" width="1" style="140" customWidth="1"/>
    <col min="9966" max="9966" width="2.5703125" style="140" customWidth="1"/>
    <col min="9967" max="9967" width="2.42578125" style="140" customWidth="1"/>
    <col min="9968" max="9968" width="11.42578125" style="140" customWidth="1"/>
    <col min="9969" max="9969" width="1.140625" style="140" customWidth="1"/>
    <col min="9970" max="9970" width="12.85546875" style="140" customWidth="1"/>
    <col min="9971" max="9971" width="1.140625" style="140" customWidth="1"/>
    <col min="9972" max="9973" width="12.85546875" style="140" customWidth="1"/>
    <col min="9974" max="9974" width="1.140625" style="140" customWidth="1"/>
    <col min="9975" max="9977" width="12.85546875" style="140" customWidth="1"/>
    <col min="9978" max="9978" width="0.85546875" style="140" customWidth="1"/>
    <col min="9979" max="9979" width="2.5703125" style="140" customWidth="1"/>
    <col min="9980" max="9980" width="1" style="140" customWidth="1"/>
    <col min="9981" max="10220" width="9.140625" style="140"/>
    <col min="10221" max="10221" width="1" style="140" customWidth="1"/>
    <col min="10222" max="10222" width="2.5703125" style="140" customWidth="1"/>
    <col min="10223" max="10223" width="2.42578125" style="140" customWidth="1"/>
    <col min="10224" max="10224" width="11.42578125" style="140" customWidth="1"/>
    <col min="10225" max="10225" width="1.140625" style="140" customWidth="1"/>
    <col min="10226" max="10226" width="12.85546875" style="140" customWidth="1"/>
    <col min="10227" max="10227" width="1.140625" style="140" customWidth="1"/>
    <col min="10228" max="10229" width="12.85546875" style="140" customWidth="1"/>
    <col min="10230" max="10230" width="1.140625" style="140" customWidth="1"/>
    <col min="10231" max="10233" width="12.85546875" style="140" customWidth="1"/>
    <col min="10234" max="10234" width="0.85546875" style="140" customWidth="1"/>
    <col min="10235" max="10235" width="2.5703125" style="140" customWidth="1"/>
    <col min="10236" max="10236" width="1" style="140" customWidth="1"/>
    <col min="10237" max="10476" width="9.140625" style="140"/>
    <col min="10477" max="10477" width="1" style="140" customWidth="1"/>
    <col min="10478" max="10478" width="2.5703125" style="140" customWidth="1"/>
    <col min="10479" max="10479" width="2.42578125" style="140" customWidth="1"/>
    <col min="10480" max="10480" width="11.42578125" style="140" customWidth="1"/>
    <col min="10481" max="10481" width="1.140625" style="140" customWidth="1"/>
    <col min="10482" max="10482" width="12.85546875" style="140" customWidth="1"/>
    <col min="10483" max="10483" width="1.140625" style="140" customWidth="1"/>
    <col min="10484" max="10485" width="12.85546875" style="140" customWidth="1"/>
    <col min="10486" max="10486" width="1.140625" style="140" customWidth="1"/>
    <col min="10487" max="10489" width="12.85546875" style="140" customWidth="1"/>
    <col min="10490" max="10490" width="0.85546875" style="140" customWidth="1"/>
    <col min="10491" max="10491" width="2.5703125" style="140" customWidth="1"/>
    <col min="10492" max="10492" width="1" style="140" customWidth="1"/>
    <col min="10493" max="10732" width="9.140625" style="140"/>
    <col min="10733" max="10733" width="1" style="140" customWidth="1"/>
    <col min="10734" max="10734" width="2.5703125" style="140" customWidth="1"/>
    <col min="10735" max="10735" width="2.42578125" style="140" customWidth="1"/>
    <col min="10736" max="10736" width="11.42578125" style="140" customWidth="1"/>
    <col min="10737" max="10737" width="1.140625" style="140" customWidth="1"/>
    <col min="10738" max="10738" width="12.85546875" style="140" customWidth="1"/>
    <col min="10739" max="10739" width="1.140625" style="140" customWidth="1"/>
    <col min="10740" max="10741" width="12.85546875" style="140" customWidth="1"/>
    <col min="10742" max="10742" width="1.140625" style="140" customWidth="1"/>
    <col min="10743" max="10745" width="12.85546875" style="140" customWidth="1"/>
    <col min="10746" max="10746" width="0.85546875" style="140" customWidth="1"/>
    <col min="10747" max="10747" width="2.5703125" style="140" customWidth="1"/>
    <col min="10748" max="10748" width="1" style="140" customWidth="1"/>
    <col min="10749" max="10988" width="9.140625" style="140"/>
    <col min="10989" max="10989" width="1" style="140" customWidth="1"/>
    <col min="10990" max="10990" width="2.5703125" style="140" customWidth="1"/>
    <col min="10991" max="10991" width="2.42578125" style="140" customWidth="1"/>
    <col min="10992" max="10992" width="11.42578125" style="140" customWidth="1"/>
    <col min="10993" max="10993" width="1.140625" style="140" customWidth="1"/>
    <col min="10994" max="10994" width="12.85546875" style="140" customWidth="1"/>
    <col min="10995" max="10995" width="1.140625" style="140" customWidth="1"/>
    <col min="10996" max="10997" width="12.85546875" style="140" customWidth="1"/>
    <col min="10998" max="10998" width="1.140625" style="140" customWidth="1"/>
    <col min="10999" max="11001" width="12.85546875" style="140" customWidth="1"/>
    <col min="11002" max="11002" width="0.85546875" style="140" customWidth="1"/>
    <col min="11003" max="11003" width="2.5703125" style="140" customWidth="1"/>
    <col min="11004" max="11004" width="1" style="140" customWidth="1"/>
    <col min="11005" max="11244" width="9.140625" style="140"/>
    <col min="11245" max="11245" width="1" style="140" customWidth="1"/>
    <col min="11246" max="11246" width="2.5703125" style="140" customWidth="1"/>
    <col min="11247" max="11247" width="2.42578125" style="140" customWidth="1"/>
    <col min="11248" max="11248" width="11.42578125" style="140" customWidth="1"/>
    <col min="11249" max="11249" width="1.140625" style="140" customWidth="1"/>
    <col min="11250" max="11250" width="12.85546875" style="140" customWidth="1"/>
    <col min="11251" max="11251" width="1.140625" style="140" customWidth="1"/>
    <col min="11252" max="11253" width="12.85546875" style="140" customWidth="1"/>
    <col min="11254" max="11254" width="1.140625" style="140" customWidth="1"/>
    <col min="11255" max="11257" width="12.85546875" style="140" customWidth="1"/>
    <col min="11258" max="11258" width="0.85546875" style="140" customWidth="1"/>
    <col min="11259" max="11259" width="2.5703125" style="140" customWidth="1"/>
    <col min="11260" max="11260" width="1" style="140" customWidth="1"/>
    <col min="11261" max="11500" width="9.140625" style="140"/>
    <col min="11501" max="11501" width="1" style="140" customWidth="1"/>
    <col min="11502" max="11502" width="2.5703125" style="140" customWidth="1"/>
    <col min="11503" max="11503" width="2.42578125" style="140" customWidth="1"/>
    <col min="11504" max="11504" width="11.42578125" style="140" customWidth="1"/>
    <col min="11505" max="11505" width="1.140625" style="140" customWidth="1"/>
    <col min="11506" max="11506" width="12.85546875" style="140" customWidth="1"/>
    <col min="11507" max="11507" width="1.140625" style="140" customWidth="1"/>
    <col min="11508" max="11509" width="12.85546875" style="140" customWidth="1"/>
    <col min="11510" max="11510" width="1.140625" style="140" customWidth="1"/>
    <col min="11511" max="11513" width="12.85546875" style="140" customWidth="1"/>
    <col min="11514" max="11514" width="0.85546875" style="140" customWidth="1"/>
    <col min="11515" max="11515" width="2.5703125" style="140" customWidth="1"/>
    <col min="11516" max="11516" width="1" style="140" customWidth="1"/>
    <col min="11517" max="11756" width="9.140625" style="140"/>
    <col min="11757" max="11757" width="1" style="140" customWidth="1"/>
    <col min="11758" max="11758" width="2.5703125" style="140" customWidth="1"/>
    <col min="11759" max="11759" width="2.42578125" style="140" customWidth="1"/>
    <col min="11760" max="11760" width="11.42578125" style="140" customWidth="1"/>
    <col min="11761" max="11761" width="1.140625" style="140" customWidth="1"/>
    <col min="11762" max="11762" width="12.85546875" style="140" customWidth="1"/>
    <col min="11763" max="11763" width="1.140625" style="140" customWidth="1"/>
    <col min="11764" max="11765" width="12.85546875" style="140" customWidth="1"/>
    <col min="11766" max="11766" width="1.140625" style="140" customWidth="1"/>
    <col min="11767" max="11769" width="12.85546875" style="140" customWidth="1"/>
    <col min="11770" max="11770" width="0.85546875" style="140" customWidth="1"/>
    <col min="11771" max="11771" width="2.5703125" style="140" customWidth="1"/>
    <col min="11772" max="11772" width="1" style="140" customWidth="1"/>
    <col min="11773" max="12012" width="9.140625" style="140"/>
    <col min="12013" max="12013" width="1" style="140" customWidth="1"/>
    <col min="12014" max="12014" width="2.5703125" style="140" customWidth="1"/>
    <col min="12015" max="12015" width="2.42578125" style="140" customWidth="1"/>
    <col min="12016" max="12016" width="11.42578125" style="140" customWidth="1"/>
    <col min="12017" max="12017" width="1.140625" style="140" customWidth="1"/>
    <col min="12018" max="12018" width="12.85546875" style="140" customWidth="1"/>
    <col min="12019" max="12019" width="1.140625" style="140" customWidth="1"/>
    <col min="12020" max="12021" width="12.85546875" style="140" customWidth="1"/>
    <col min="12022" max="12022" width="1.140625" style="140" customWidth="1"/>
    <col min="12023" max="12025" width="12.85546875" style="140" customWidth="1"/>
    <col min="12026" max="12026" width="0.85546875" style="140" customWidth="1"/>
    <col min="12027" max="12027" width="2.5703125" style="140" customWidth="1"/>
    <col min="12028" max="12028" width="1" style="140" customWidth="1"/>
    <col min="12029" max="12268" width="9.140625" style="140"/>
    <col min="12269" max="12269" width="1" style="140" customWidth="1"/>
    <col min="12270" max="12270" width="2.5703125" style="140" customWidth="1"/>
    <col min="12271" max="12271" width="2.42578125" style="140" customWidth="1"/>
    <col min="12272" max="12272" width="11.42578125" style="140" customWidth="1"/>
    <col min="12273" max="12273" width="1.140625" style="140" customWidth="1"/>
    <col min="12274" max="12274" width="12.85546875" style="140" customWidth="1"/>
    <col min="12275" max="12275" width="1.140625" style="140" customWidth="1"/>
    <col min="12276" max="12277" width="12.85546875" style="140" customWidth="1"/>
    <col min="12278" max="12278" width="1.140625" style="140" customWidth="1"/>
    <col min="12279" max="12281" width="12.85546875" style="140" customWidth="1"/>
    <col min="12282" max="12282" width="0.85546875" style="140" customWidth="1"/>
    <col min="12283" max="12283" width="2.5703125" style="140" customWidth="1"/>
    <col min="12284" max="12284" width="1" style="140" customWidth="1"/>
    <col min="12285" max="12524" width="9.140625" style="140"/>
    <col min="12525" max="12525" width="1" style="140" customWidth="1"/>
    <col min="12526" max="12526" width="2.5703125" style="140" customWidth="1"/>
    <col min="12527" max="12527" width="2.42578125" style="140" customWidth="1"/>
    <col min="12528" max="12528" width="11.42578125" style="140" customWidth="1"/>
    <col min="12529" max="12529" width="1.140625" style="140" customWidth="1"/>
    <col min="12530" max="12530" width="12.85546875" style="140" customWidth="1"/>
    <col min="12531" max="12531" width="1.140625" style="140" customWidth="1"/>
    <col min="12532" max="12533" width="12.85546875" style="140" customWidth="1"/>
    <col min="12534" max="12534" width="1.140625" style="140" customWidth="1"/>
    <col min="12535" max="12537" width="12.85546875" style="140" customWidth="1"/>
    <col min="12538" max="12538" width="0.85546875" style="140" customWidth="1"/>
    <col min="12539" max="12539" width="2.5703125" style="140" customWidth="1"/>
    <col min="12540" max="12540" width="1" style="140" customWidth="1"/>
    <col min="12541" max="12780" width="9.140625" style="140"/>
    <col min="12781" max="12781" width="1" style="140" customWidth="1"/>
    <col min="12782" max="12782" width="2.5703125" style="140" customWidth="1"/>
    <col min="12783" max="12783" width="2.42578125" style="140" customWidth="1"/>
    <col min="12784" max="12784" width="11.42578125" style="140" customWidth="1"/>
    <col min="12785" max="12785" width="1.140625" style="140" customWidth="1"/>
    <col min="12786" max="12786" width="12.85546875" style="140" customWidth="1"/>
    <col min="12787" max="12787" width="1.140625" style="140" customWidth="1"/>
    <col min="12788" max="12789" width="12.85546875" style="140" customWidth="1"/>
    <col min="12790" max="12790" width="1.140625" style="140" customWidth="1"/>
    <col min="12791" max="12793" width="12.85546875" style="140" customWidth="1"/>
    <col min="12794" max="12794" width="0.85546875" style="140" customWidth="1"/>
    <col min="12795" max="12795" width="2.5703125" style="140" customWidth="1"/>
    <col min="12796" max="12796" width="1" style="140" customWidth="1"/>
    <col min="12797" max="13036" width="9.140625" style="140"/>
    <col min="13037" max="13037" width="1" style="140" customWidth="1"/>
    <col min="13038" max="13038" width="2.5703125" style="140" customWidth="1"/>
    <col min="13039" max="13039" width="2.42578125" style="140" customWidth="1"/>
    <col min="13040" max="13040" width="11.42578125" style="140" customWidth="1"/>
    <col min="13041" max="13041" width="1.140625" style="140" customWidth="1"/>
    <col min="13042" max="13042" width="12.85546875" style="140" customWidth="1"/>
    <col min="13043" max="13043" width="1.140625" style="140" customWidth="1"/>
    <col min="13044" max="13045" width="12.85546875" style="140" customWidth="1"/>
    <col min="13046" max="13046" width="1.140625" style="140" customWidth="1"/>
    <col min="13047" max="13049" width="12.85546875" style="140" customWidth="1"/>
    <col min="13050" max="13050" width="0.85546875" style="140" customWidth="1"/>
    <col min="13051" max="13051" width="2.5703125" style="140" customWidth="1"/>
    <col min="13052" max="13052" width="1" style="140" customWidth="1"/>
    <col min="13053" max="13292" width="9.140625" style="140"/>
    <col min="13293" max="13293" width="1" style="140" customWidth="1"/>
    <col min="13294" max="13294" width="2.5703125" style="140" customWidth="1"/>
    <col min="13295" max="13295" width="2.42578125" style="140" customWidth="1"/>
    <col min="13296" max="13296" width="11.42578125" style="140" customWidth="1"/>
    <col min="13297" max="13297" width="1.140625" style="140" customWidth="1"/>
    <col min="13298" max="13298" width="12.85546875" style="140" customWidth="1"/>
    <col min="13299" max="13299" width="1.140625" style="140" customWidth="1"/>
    <col min="13300" max="13301" width="12.85546875" style="140" customWidth="1"/>
    <col min="13302" max="13302" width="1.140625" style="140" customWidth="1"/>
    <col min="13303" max="13305" width="12.85546875" style="140" customWidth="1"/>
    <col min="13306" max="13306" width="0.85546875" style="140" customWidth="1"/>
    <col min="13307" max="13307" width="2.5703125" style="140" customWidth="1"/>
    <col min="13308" max="13308" width="1" style="140" customWidth="1"/>
    <col min="13309" max="13548" width="9.140625" style="140"/>
    <col min="13549" max="13549" width="1" style="140" customWidth="1"/>
    <col min="13550" max="13550" width="2.5703125" style="140" customWidth="1"/>
    <col min="13551" max="13551" width="2.42578125" style="140" customWidth="1"/>
    <col min="13552" max="13552" width="11.42578125" style="140" customWidth="1"/>
    <col min="13553" max="13553" width="1.140625" style="140" customWidth="1"/>
    <col min="13554" max="13554" width="12.85546875" style="140" customWidth="1"/>
    <col min="13555" max="13555" width="1.140625" style="140" customWidth="1"/>
    <col min="13556" max="13557" width="12.85546875" style="140" customWidth="1"/>
    <col min="13558" max="13558" width="1.140625" style="140" customWidth="1"/>
    <col min="13559" max="13561" width="12.85546875" style="140" customWidth="1"/>
    <col min="13562" max="13562" width="0.85546875" style="140" customWidth="1"/>
    <col min="13563" max="13563" width="2.5703125" style="140" customWidth="1"/>
    <col min="13564" max="13564" width="1" style="140" customWidth="1"/>
    <col min="13565" max="13804" width="9.140625" style="140"/>
    <col min="13805" max="13805" width="1" style="140" customWidth="1"/>
    <col min="13806" max="13806" width="2.5703125" style="140" customWidth="1"/>
    <col min="13807" max="13807" width="2.42578125" style="140" customWidth="1"/>
    <col min="13808" max="13808" width="11.42578125" style="140" customWidth="1"/>
    <col min="13809" max="13809" width="1.140625" style="140" customWidth="1"/>
    <col min="13810" max="13810" width="12.85546875" style="140" customWidth="1"/>
    <col min="13811" max="13811" width="1.140625" style="140" customWidth="1"/>
    <col min="13812" max="13813" width="12.85546875" style="140" customWidth="1"/>
    <col min="13814" max="13814" width="1.140625" style="140" customWidth="1"/>
    <col min="13815" max="13817" width="12.85546875" style="140" customWidth="1"/>
    <col min="13818" max="13818" width="0.85546875" style="140" customWidth="1"/>
    <col min="13819" max="13819" width="2.5703125" style="140" customWidth="1"/>
    <col min="13820" max="13820" width="1" style="140" customWidth="1"/>
    <col min="13821" max="14060" width="9.140625" style="140"/>
    <col min="14061" max="14061" width="1" style="140" customWidth="1"/>
    <col min="14062" max="14062" width="2.5703125" style="140" customWidth="1"/>
    <col min="14063" max="14063" width="2.42578125" style="140" customWidth="1"/>
    <col min="14064" max="14064" width="11.42578125" style="140" customWidth="1"/>
    <col min="14065" max="14065" width="1.140625" style="140" customWidth="1"/>
    <col min="14066" max="14066" width="12.85546875" style="140" customWidth="1"/>
    <col min="14067" max="14067" width="1.140625" style="140" customWidth="1"/>
    <col min="14068" max="14069" width="12.85546875" style="140" customWidth="1"/>
    <col min="14070" max="14070" width="1.140625" style="140" customWidth="1"/>
    <col min="14071" max="14073" width="12.85546875" style="140" customWidth="1"/>
    <col min="14074" max="14074" width="0.85546875" style="140" customWidth="1"/>
    <col min="14075" max="14075" width="2.5703125" style="140" customWidth="1"/>
    <col min="14076" max="14076" width="1" style="140" customWidth="1"/>
    <col min="14077" max="14316" width="9.140625" style="140"/>
    <col min="14317" max="14317" width="1" style="140" customWidth="1"/>
    <col min="14318" max="14318" width="2.5703125" style="140" customWidth="1"/>
    <col min="14319" max="14319" width="2.42578125" style="140" customWidth="1"/>
    <col min="14320" max="14320" width="11.42578125" style="140" customWidth="1"/>
    <col min="14321" max="14321" width="1.140625" style="140" customWidth="1"/>
    <col min="14322" max="14322" width="12.85546875" style="140" customWidth="1"/>
    <col min="14323" max="14323" width="1.140625" style="140" customWidth="1"/>
    <col min="14324" max="14325" width="12.85546875" style="140" customWidth="1"/>
    <col min="14326" max="14326" width="1.140625" style="140" customWidth="1"/>
    <col min="14327" max="14329" width="12.85546875" style="140" customWidth="1"/>
    <col min="14330" max="14330" width="0.85546875" style="140" customWidth="1"/>
    <col min="14331" max="14331" width="2.5703125" style="140" customWidth="1"/>
    <col min="14332" max="14332" width="1" style="140" customWidth="1"/>
    <col min="14333" max="14572" width="9.140625" style="140"/>
    <col min="14573" max="14573" width="1" style="140" customWidth="1"/>
    <col min="14574" max="14574" width="2.5703125" style="140" customWidth="1"/>
    <col min="14575" max="14575" width="2.42578125" style="140" customWidth="1"/>
    <col min="14576" max="14576" width="11.42578125" style="140" customWidth="1"/>
    <col min="14577" max="14577" width="1.140625" style="140" customWidth="1"/>
    <col min="14578" max="14578" width="12.85546875" style="140" customWidth="1"/>
    <col min="14579" max="14579" width="1.140625" style="140" customWidth="1"/>
    <col min="14580" max="14581" width="12.85546875" style="140" customWidth="1"/>
    <col min="14582" max="14582" width="1.140625" style="140" customWidth="1"/>
    <col min="14583" max="14585" width="12.85546875" style="140" customWidth="1"/>
    <col min="14586" max="14586" width="0.85546875" style="140" customWidth="1"/>
    <col min="14587" max="14587" width="2.5703125" style="140" customWidth="1"/>
    <col min="14588" max="14588" width="1" style="140" customWidth="1"/>
    <col min="14589" max="14828" width="9.140625" style="140"/>
    <col min="14829" max="14829" width="1" style="140" customWidth="1"/>
    <col min="14830" max="14830" width="2.5703125" style="140" customWidth="1"/>
    <col min="14831" max="14831" width="2.42578125" style="140" customWidth="1"/>
    <col min="14832" max="14832" width="11.42578125" style="140" customWidth="1"/>
    <col min="14833" max="14833" width="1.140625" style="140" customWidth="1"/>
    <col min="14834" max="14834" width="12.85546875" style="140" customWidth="1"/>
    <col min="14835" max="14835" width="1.140625" style="140" customWidth="1"/>
    <col min="14836" max="14837" width="12.85546875" style="140" customWidth="1"/>
    <col min="14838" max="14838" width="1.140625" style="140" customWidth="1"/>
    <col min="14839" max="14841" width="12.85546875" style="140" customWidth="1"/>
    <col min="14842" max="14842" width="0.85546875" style="140" customWidth="1"/>
    <col min="14843" max="14843" width="2.5703125" style="140" customWidth="1"/>
    <col min="14844" max="14844" width="1" style="140" customWidth="1"/>
    <col min="14845" max="15084" width="9.140625" style="140"/>
    <col min="15085" max="15085" width="1" style="140" customWidth="1"/>
    <col min="15086" max="15086" width="2.5703125" style="140" customWidth="1"/>
    <col min="15087" max="15087" width="2.42578125" style="140" customWidth="1"/>
    <col min="15088" max="15088" width="11.42578125" style="140" customWidth="1"/>
    <col min="15089" max="15089" width="1.140625" style="140" customWidth="1"/>
    <col min="15090" max="15090" width="12.85546875" style="140" customWidth="1"/>
    <col min="15091" max="15091" width="1.140625" style="140" customWidth="1"/>
    <col min="15092" max="15093" width="12.85546875" style="140" customWidth="1"/>
    <col min="15094" max="15094" width="1.140625" style="140" customWidth="1"/>
    <col min="15095" max="15097" width="12.85546875" style="140" customWidth="1"/>
    <col min="15098" max="15098" width="0.85546875" style="140" customWidth="1"/>
    <col min="15099" max="15099" width="2.5703125" style="140" customWidth="1"/>
    <col min="15100" max="15100" width="1" style="140" customWidth="1"/>
    <col min="15101" max="15340" width="9.140625" style="140"/>
    <col min="15341" max="15341" width="1" style="140" customWidth="1"/>
    <col min="15342" max="15342" width="2.5703125" style="140" customWidth="1"/>
    <col min="15343" max="15343" width="2.42578125" style="140" customWidth="1"/>
    <col min="15344" max="15344" width="11.42578125" style="140" customWidth="1"/>
    <col min="15345" max="15345" width="1.140625" style="140" customWidth="1"/>
    <col min="15346" max="15346" width="12.85546875" style="140" customWidth="1"/>
    <col min="15347" max="15347" width="1.140625" style="140" customWidth="1"/>
    <col min="15348" max="15349" width="12.85546875" style="140" customWidth="1"/>
    <col min="15350" max="15350" width="1.140625" style="140" customWidth="1"/>
    <col min="15351" max="15353" width="12.85546875" style="140" customWidth="1"/>
    <col min="15354" max="15354" width="0.85546875" style="140" customWidth="1"/>
    <col min="15355" max="15355" width="2.5703125" style="140" customWidth="1"/>
    <col min="15356" max="15356" width="1" style="140" customWidth="1"/>
    <col min="15357" max="15596" width="9.140625" style="140"/>
    <col min="15597" max="15597" width="1" style="140" customWidth="1"/>
    <col min="15598" max="15598" width="2.5703125" style="140" customWidth="1"/>
    <col min="15599" max="15599" width="2.42578125" style="140" customWidth="1"/>
    <col min="15600" max="15600" width="11.42578125" style="140" customWidth="1"/>
    <col min="15601" max="15601" width="1.140625" style="140" customWidth="1"/>
    <col min="15602" max="15602" width="12.85546875" style="140" customWidth="1"/>
    <col min="15603" max="15603" width="1.140625" style="140" customWidth="1"/>
    <col min="15604" max="15605" width="12.85546875" style="140" customWidth="1"/>
    <col min="15606" max="15606" width="1.140625" style="140" customWidth="1"/>
    <col min="15607" max="15609" width="12.85546875" style="140" customWidth="1"/>
    <col min="15610" max="15610" width="0.85546875" style="140" customWidth="1"/>
    <col min="15611" max="15611" width="2.5703125" style="140" customWidth="1"/>
    <col min="15612" max="15612" width="1" style="140" customWidth="1"/>
    <col min="15613" max="15852" width="9.140625" style="140"/>
    <col min="15853" max="15853" width="1" style="140" customWidth="1"/>
    <col min="15854" max="15854" width="2.5703125" style="140" customWidth="1"/>
    <col min="15855" max="15855" width="2.42578125" style="140" customWidth="1"/>
    <col min="15856" max="15856" width="11.42578125" style="140" customWidth="1"/>
    <col min="15857" max="15857" width="1.140625" style="140" customWidth="1"/>
    <col min="15858" max="15858" width="12.85546875" style="140" customWidth="1"/>
    <col min="15859" max="15859" width="1.140625" style="140" customWidth="1"/>
    <col min="15860" max="15861" width="12.85546875" style="140" customWidth="1"/>
    <col min="15862" max="15862" width="1.140625" style="140" customWidth="1"/>
    <col min="15863" max="15865" width="12.85546875" style="140" customWidth="1"/>
    <col min="15866" max="15866" width="0.85546875" style="140" customWidth="1"/>
    <col min="15867" max="15867" width="2.5703125" style="140" customWidth="1"/>
    <col min="15868" max="15868" width="1" style="140" customWidth="1"/>
    <col min="15869" max="16108" width="9.140625" style="140"/>
    <col min="16109" max="16109" width="1" style="140" customWidth="1"/>
    <col min="16110" max="16110" width="2.5703125" style="140" customWidth="1"/>
    <col min="16111" max="16111" width="2.42578125" style="140" customWidth="1"/>
    <col min="16112" max="16112" width="11.42578125" style="140" customWidth="1"/>
    <col min="16113" max="16113" width="1.140625" style="140" customWidth="1"/>
    <col min="16114" max="16114" width="12.85546875" style="140" customWidth="1"/>
    <col min="16115" max="16115" width="1.140625" style="140" customWidth="1"/>
    <col min="16116" max="16117" width="12.85546875" style="140" customWidth="1"/>
    <col min="16118" max="16118" width="1.140625" style="140" customWidth="1"/>
    <col min="16119" max="16121" width="12.85546875" style="140" customWidth="1"/>
    <col min="16122" max="16122" width="0.85546875" style="140" customWidth="1"/>
    <col min="16123" max="16123" width="2.5703125" style="140" customWidth="1"/>
    <col min="16124" max="16124" width="1" style="140" customWidth="1"/>
    <col min="16125" max="16384" width="9.140625" style="140"/>
  </cols>
  <sheetData>
    <row r="1" spans="1:16" ht="13.5" customHeight="1">
      <c r="A1" s="142"/>
      <c r="B1" s="533"/>
      <c r="C1" s="534" t="s">
        <v>404</v>
      </c>
      <c r="D1" s="535"/>
      <c r="E1" s="142"/>
      <c r="F1" s="142"/>
      <c r="G1" s="142"/>
      <c r="H1" s="142"/>
      <c r="I1" s="142"/>
      <c r="J1" s="475"/>
      <c r="K1" s="142"/>
      <c r="L1" s="142"/>
      <c r="M1" s="139"/>
    </row>
    <row r="2" spans="1:16" ht="6" customHeight="1">
      <c r="A2" s="481"/>
      <c r="B2" s="476"/>
      <c r="C2" s="477"/>
      <c r="D2" s="477"/>
      <c r="E2" s="478"/>
      <c r="F2" s="478"/>
      <c r="G2" s="478"/>
      <c r="H2" s="478"/>
      <c r="I2" s="478"/>
      <c r="J2" s="479"/>
      <c r="K2" s="895"/>
      <c r="L2" s="480"/>
      <c r="M2" s="139"/>
    </row>
    <row r="3" spans="1:16" ht="6" customHeight="1" thickBot="1">
      <c r="A3" s="481"/>
      <c r="B3" s="481"/>
      <c r="C3" s="142"/>
      <c r="D3" s="142"/>
      <c r="E3" s="142"/>
      <c r="F3" s="142"/>
      <c r="G3" s="142"/>
      <c r="H3" s="142"/>
      <c r="I3" s="142"/>
      <c r="J3" s="142"/>
      <c r="K3" s="142"/>
      <c r="L3" s="482"/>
      <c r="M3" s="139"/>
    </row>
    <row r="4" spans="1:16" s="144" customFormat="1" ht="13.5" customHeight="1" thickBot="1">
      <c r="A4" s="536"/>
      <c r="B4" s="481"/>
      <c r="C4" s="1645" t="s">
        <v>219</v>
      </c>
      <c r="D4" s="1646"/>
      <c r="E4" s="1646"/>
      <c r="F4" s="1646"/>
      <c r="G4" s="1646"/>
      <c r="H4" s="1646"/>
      <c r="I4" s="1646"/>
      <c r="J4" s="1646"/>
      <c r="K4" s="1647"/>
      <c r="L4" s="482"/>
      <c r="M4" s="143"/>
      <c r="N4" s="296"/>
    </row>
    <row r="5" spans="1:16" ht="15.75" customHeight="1">
      <c r="A5" s="481"/>
      <c r="B5" s="481"/>
      <c r="C5" s="145" t="s">
        <v>71</v>
      </c>
      <c r="D5" s="146"/>
      <c r="E5" s="146"/>
      <c r="F5" s="146"/>
      <c r="G5" s="146"/>
      <c r="H5" s="146"/>
      <c r="I5" s="146"/>
      <c r="J5" s="146"/>
      <c r="K5" s="896"/>
      <c r="L5" s="482"/>
      <c r="M5" s="139"/>
    </row>
    <row r="6" spans="1:16" ht="12" customHeight="1">
      <c r="A6" s="481"/>
      <c r="B6" s="481"/>
      <c r="C6" s="146"/>
      <c r="D6" s="146"/>
      <c r="E6" s="146"/>
      <c r="F6" s="147"/>
      <c r="G6" s="147"/>
      <c r="H6" s="147"/>
      <c r="I6" s="147"/>
      <c r="J6" s="147"/>
      <c r="K6" s="897"/>
      <c r="L6" s="482"/>
      <c r="M6" s="139"/>
    </row>
    <row r="7" spans="1:16" ht="24" customHeight="1">
      <c r="A7" s="481"/>
      <c r="B7" s="481"/>
      <c r="C7" s="1648" t="s">
        <v>504</v>
      </c>
      <c r="D7" s="1649"/>
      <c r="E7" s="146"/>
      <c r="F7" s="148" t="s">
        <v>70</v>
      </c>
      <c r="G7" s="148" t="s">
        <v>220</v>
      </c>
      <c r="H7" s="149" t="s">
        <v>82</v>
      </c>
      <c r="I7" s="149" t="s">
        <v>81</v>
      </c>
      <c r="J7" s="149"/>
      <c r="K7" s="898"/>
      <c r="L7" s="483"/>
      <c r="M7" s="150"/>
    </row>
    <row r="8" spans="1:16" s="156" customFormat="1" ht="3" customHeight="1">
      <c r="A8" s="537"/>
      <c r="B8" s="481"/>
      <c r="C8" s="151"/>
      <c r="D8" s="152"/>
      <c r="E8" s="152"/>
      <c r="F8" s="153"/>
      <c r="G8" s="154"/>
      <c r="H8" s="152"/>
      <c r="I8" s="152"/>
      <c r="J8" s="152"/>
      <c r="K8" s="152"/>
      <c r="L8" s="484"/>
      <c r="M8" s="155"/>
      <c r="N8" s="296"/>
    </row>
    <row r="9" spans="1:16" s="160" customFormat="1" ht="12.75" customHeight="1">
      <c r="A9" s="538"/>
      <c r="B9" s="481"/>
      <c r="C9" s="158" t="s">
        <v>221</v>
      </c>
      <c r="D9" s="158"/>
      <c r="E9" s="146"/>
      <c r="F9" s="699">
        <v>5.3</v>
      </c>
      <c r="G9" s="699">
        <v>7.7</v>
      </c>
      <c r="H9" s="699">
        <v>5.6</v>
      </c>
      <c r="I9" s="699">
        <v>4.9000000000000004</v>
      </c>
      <c r="J9" s="159">
        <f t="shared" ref="J9:J38" si="0">+I9/H9</f>
        <v>0.87500000000000011</v>
      </c>
      <c r="K9" s="899"/>
      <c r="L9" s="485"/>
      <c r="M9" s="157"/>
      <c r="N9" s="296"/>
    </row>
    <row r="10" spans="1:16" ht="12.75" customHeight="1">
      <c r="A10" s="481"/>
      <c r="B10" s="481"/>
      <c r="C10" s="158" t="s">
        <v>222</v>
      </c>
      <c r="D10" s="158"/>
      <c r="E10" s="146"/>
      <c r="F10" s="699">
        <v>4.8</v>
      </c>
      <c r="G10" s="699">
        <v>9.1999999999999993</v>
      </c>
      <c r="H10" s="699">
        <v>4.8</v>
      </c>
      <c r="I10" s="699">
        <v>4.8</v>
      </c>
      <c r="J10" s="159">
        <f t="shared" si="0"/>
        <v>1</v>
      </c>
      <c r="K10" s="899"/>
      <c r="L10" s="486"/>
      <c r="M10" s="141"/>
    </row>
    <row r="11" spans="1:16" ht="12.75" customHeight="1">
      <c r="A11" s="481"/>
      <c r="B11" s="481"/>
      <c r="C11" s="158" t="s">
        <v>223</v>
      </c>
      <c r="D11" s="158"/>
      <c r="E11" s="146"/>
      <c r="F11" s="699">
        <v>8.9</v>
      </c>
      <c r="G11" s="699">
        <v>24.6</v>
      </c>
      <c r="H11" s="699">
        <v>9.3000000000000007</v>
      </c>
      <c r="I11" s="699">
        <v>8.3000000000000007</v>
      </c>
      <c r="J11" s="159">
        <f t="shared" si="0"/>
        <v>0.89247311827956988</v>
      </c>
      <c r="K11" s="899"/>
      <c r="L11" s="486"/>
      <c r="M11" s="141"/>
    </row>
    <row r="12" spans="1:16" ht="12.75" customHeight="1">
      <c r="A12" s="481"/>
      <c r="B12" s="481"/>
      <c r="C12" s="158" t="s">
        <v>510</v>
      </c>
      <c r="D12" s="158"/>
      <c r="E12" s="146"/>
      <c r="F12" s="699">
        <v>17.3</v>
      </c>
      <c r="G12" s="699">
        <v>37.9</v>
      </c>
      <c r="H12" s="699">
        <v>18.100000000000001</v>
      </c>
      <c r="I12" s="699">
        <v>16.5</v>
      </c>
      <c r="J12" s="159">
        <f t="shared" si="0"/>
        <v>0.91160220994475127</v>
      </c>
      <c r="K12" s="899"/>
      <c r="L12" s="486"/>
      <c r="M12" s="141"/>
      <c r="P12" s="1318"/>
    </row>
    <row r="13" spans="1:16" ht="12.75" customHeight="1">
      <c r="A13" s="481"/>
      <c r="B13" s="481"/>
      <c r="C13" s="158" t="s">
        <v>224</v>
      </c>
      <c r="D13" s="158"/>
      <c r="E13" s="146"/>
      <c r="F13" s="699">
        <v>14.3</v>
      </c>
      <c r="G13" s="699">
        <v>34.6</v>
      </c>
      <c r="H13" s="699">
        <v>13.4</v>
      </c>
      <c r="I13" s="699">
        <v>15.4</v>
      </c>
      <c r="J13" s="159">
        <f t="shared" si="0"/>
        <v>1.1492537313432836</v>
      </c>
      <c r="K13" s="899"/>
      <c r="L13" s="486"/>
      <c r="M13" s="141"/>
      <c r="P13" s="1318"/>
    </row>
    <row r="14" spans="1:16" ht="12.75" customHeight="1">
      <c r="A14" s="481"/>
      <c r="B14" s="481"/>
      <c r="C14" s="158" t="s">
        <v>511</v>
      </c>
      <c r="D14" s="158"/>
      <c r="E14" s="146"/>
      <c r="F14" s="699">
        <v>11.2</v>
      </c>
      <c r="G14" s="699">
        <v>23.9</v>
      </c>
      <c r="H14" s="699">
        <v>10.1</v>
      </c>
      <c r="I14" s="699">
        <v>12.5</v>
      </c>
      <c r="J14" s="159">
        <f t="shared" si="0"/>
        <v>1.2376237623762376</v>
      </c>
      <c r="K14" s="899"/>
      <c r="L14" s="486"/>
      <c r="M14" s="141"/>
    </row>
    <row r="15" spans="1:16" ht="12.75" customHeight="1">
      <c r="A15" s="481"/>
      <c r="B15" s="481"/>
      <c r="C15" s="158" t="s">
        <v>225</v>
      </c>
      <c r="D15" s="158"/>
      <c r="E15" s="146"/>
      <c r="F15" s="699">
        <v>26.3</v>
      </c>
      <c r="G15" s="699">
        <v>56.1</v>
      </c>
      <c r="H15" s="699">
        <v>25.3</v>
      </c>
      <c r="I15" s="699">
        <v>27.4</v>
      </c>
      <c r="J15" s="159">
        <f t="shared" si="0"/>
        <v>1.0830039525691699</v>
      </c>
      <c r="K15" s="899"/>
      <c r="L15" s="486"/>
      <c r="M15" s="141"/>
    </row>
    <row r="16" spans="1:16" ht="12.75" customHeight="1">
      <c r="A16" s="481"/>
      <c r="B16" s="481"/>
      <c r="C16" s="158" t="s">
        <v>506</v>
      </c>
      <c r="D16" s="158"/>
      <c r="E16" s="146"/>
      <c r="F16" s="699">
        <v>7.9</v>
      </c>
      <c r="G16" s="699">
        <v>15.2</v>
      </c>
      <c r="H16" s="699">
        <v>8</v>
      </c>
      <c r="I16" s="699">
        <v>7.8</v>
      </c>
      <c r="J16" s="159">
        <f t="shared" si="0"/>
        <v>0.97499999999999998</v>
      </c>
      <c r="K16" s="899"/>
      <c r="L16" s="486"/>
      <c r="M16" s="141"/>
    </row>
    <row r="17" spans="1:14" ht="12.75" customHeight="1">
      <c r="A17" s="481"/>
      <c r="B17" s="481"/>
      <c r="C17" s="158" t="s">
        <v>226</v>
      </c>
      <c r="D17" s="158"/>
      <c r="E17" s="146"/>
      <c r="F17" s="699">
        <v>7.9</v>
      </c>
      <c r="G17" s="699">
        <v>19.899999999999999</v>
      </c>
      <c r="H17" s="699">
        <v>8.6</v>
      </c>
      <c r="I17" s="699">
        <v>7.2</v>
      </c>
      <c r="J17" s="159">
        <f t="shared" si="0"/>
        <v>0.83720930232558144</v>
      </c>
      <c r="K17" s="899"/>
      <c r="L17" s="486"/>
      <c r="M17" s="141"/>
    </row>
    <row r="18" spans="1:14" ht="12.75" customHeight="1">
      <c r="A18" s="481"/>
      <c r="B18" s="481"/>
      <c r="C18" s="158" t="s">
        <v>227</v>
      </c>
      <c r="D18" s="158"/>
      <c r="E18" s="146"/>
      <c r="F18" s="699">
        <v>11</v>
      </c>
      <c r="G18" s="699">
        <v>26</v>
      </c>
      <c r="H18" s="699">
        <v>11</v>
      </c>
      <c r="I18" s="699">
        <v>11.1</v>
      </c>
      <c r="J18" s="159">
        <f t="shared" si="0"/>
        <v>1.009090909090909</v>
      </c>
      <c r="K18" s="899"/>
      <c r="L18" s="486"/>
      <c r="M18" s="141"/>
    </row>
    <row r="19" spans="1:14" s="163" customFormat="1" ht="12.75" customHeight="1">
      <c r="A19" s="539"/>
      <c r="B19" s="481"/>
      <c r="C19" s="158" t="s">
        <v>507</v>
      </c>
      <c r="D19" s="158"/>
      <c r="E19" s="162"/>
      <c r="F19" s="699">
        <v>27.6</v>
      </c>
      <c r="G19" s="699">
        <v>62.9</v>
      </c>
      <c r="H19" s="699">
        <v>24.6</v>
      </c>
      <c r="I19" s="699">
        <v>31.6</v>
      </c>
      <c r="J19" s="159">
        <f t="shared" si="0"/>
        <v>1.2845528455284552</v>
      </c>
      <c r="K19" s="900"/>
      <c r="L19" s="487"/>
      <c r="M19" s="161"/>
      <c r="N19" s="296"/>
    </row>
    <row r="20" spans="1:14" ht="12.75" customHeight="1">
      <c r="A20" s="481"/>
      <c r="B20" s="481"/>
      <c r="C20" s="158" t="s">
        <v>228</v>
      </c>
      <c r="D20" s="158"/>
      <c r="E20" s="146"/>
      <c r="F20" s="699">
        <v>7</v>
      </c>
      <c r="G20" s="699">
        <v>11.5</v>
      </c>
      <c r="H20" s="699">
        <v>7.4</v>
      </c>
      <c r="I20" s="699">
        <v>6.5</v>
      </c>
      <c r="J20" s="159">
        <f t="shared" si="0"/>
        <v>0.87837837837837829</v>
      </c>
      <c r="K20" s="899"/>
      <c r="L20" s="486"/>
      <c r="M20" s="141"/>
    </row>
    <row r="21" spans="1:14" s="165" customFormat="1" ht="12.75" customHeight="1">
      <c r="A21" s="540"/>
      <c r="B21" s="481"/>
      <c r="C21" s="158" t="s">
        <v>229</v>
      </c>
      <c r="D21" s="158"/>
      <c r="E21" s="152"/>
      <c r="F21" s="699">
        <v>13.8</v>
      </c>
      <c r="G21" s="699">
        <v>28.6</v>
      </c>
      <c r="H21" s="699">
        <v>15.8</v>
      </c>
      <c r="I21" s="699">
        <v>11.4</v>
      </c>
      <c r="J21" s="159">
        <f t="shared" si="0"/>
        <v>0.72151898734177211</v>
      </c>
      <c r="K21" s="900"/>
      <c r="L21" s="488"/>
      <c r="M21" s="164"/>
      <c r="N21" s="296"/>
    </row>
    <row r="22" spans="1:14" s="167" customFormat="1" ht="12.75" customHeight="1">
      <c r="A22" s="489"/>
      <c r="B22" s="489"/>
      <c r="C22" s="158" t="s">
        <v>230</v>
      </c>
      <c r="D22" s="158"/>
      <c r="E22" s="146"/>
      <c r="F22" s="699">
        <v>12</v>
      </c>
      <c r="G22" s="699">
        <v>39.5</v>
      </c>
      <c r="H22" s="699">
        <v>11.4</v>
      </c>
      <c r="I22" s="699">
        <v>12.8</v>
      </c>
      <c r="J22" s="159">
        <f t="shared" si="0"/>
        <v>1.1228070175438596</v>
      </c>
      <c r="K22" s="899"/>
      <c r="L22" s="486"/>
      <c r="M22" s="166"/>
      <c r="N22" s="296"/>
    </row>
    <row r="23" spans="1:14" ht="12.75" customHeight="1">
      <c r="A23" s="481"/>
      <c r="B23" s="481"/>
      <c r="C23" s="158" t="s">
        <v>231</v>
      </c>
      <c r="D23" s="158"/>
      <c r="E23" s="146"/>
      <c r="F23" s="699">
        <v>5.7</v>
      </c>
      <c r="G23" s="699">
        <v>19.2</v>
      </c>
      <c r="H23" s="699">
        <v>5</v>
      </c>
      <c r="I23" s="699">
        <v>6.7</v>
      </c>
      <c r="J23" s="159">
        <f t="shared" si="0"/>
        <v>1.34</v>
      </c>
      <c r="K23" s="899"/>
      <c r="L23" s="486"/>
      <c r="M23" s="141"/>
    </row>
    <row r="24" spans="1:14" ht="12.75" customHeight="1">
      <c r="A24" s="481"/>
      <c r="B24" s="481"/>
      <c r="C24" s="158" t="s">
        <v>232</v>
      </c>
      <c r="D24" s="158"/>
      <c r="E24" s="146"/>
      <c r="F24" s="699">
        <v>6</v>
      </c>
      <c r="G24" s="699">
        <v>10.6</v>
      </c>
      <c r="H24" s="699">
        <v>6.2</v>
      </c>
      <c r="I24" s="699">
        <v>5.7</v>
      </c>
      <c r="J24" s="159">
        <f t="shared" si="0"/>
        <v>0.91935483870967738</v>
      </c>
      <c r="K24" s="899"/>
      <c r="L24" s="486"/>
      <c r="M24" s="141"/>
    </row>
    <row r="25" spans="1:14" s="171" customFormat="1" ht="12.75" customHeight="1">
      <c r="A25" s="490"/>
      <c r="B25" s="490"/>
      <c r="C25" s="151" t="s">
        <v>75</v>
      </c>
      <c r="D25" s="151"/>
      <c r="E25" s="169"/>
      <c r="F25" s="700">
        <v>16.5</v>
      </c>
      <c r="G25" s="700">
        <v>37.4</v>
      </c>
      <c r="H25" s="700">
        <v>16.2</v>
      </c>
      <c r="I25" s="700">
        <v>16.899999999999999</v>
      </c>
      <c r="J25" s="170">
        <f t="shared" si="0"/>
        <v>1.0432098765432098</v>
      </c>
      <c r="K25" s="900"/>
      <c r="L25" s="491"/>
      <c r="M25" s="168"/>
      <c r="N25" s="296"/>
    </row>
    <row r="26" spans="1:14" s="173" customFormat="1" ht="12.75" customHeight="1">
      <c r="A26" s="492"/>
      <c r="B26" s="541"/>
      <c r="C26" s="545" t="s">
        <v>233</v>
      </c>
      <c r="D26" s="545"/>
      <c r="E26" s="546"/>
      <c r="F26" s="701">
        <v>12.1</v>
      </c>
      <c r="G26" s="701">
        <v>24</v>
      </c>
      <c r="H26" s="701">
        <v>11.9</v>
      </c>
      <c r="I26" s="701">
        <v>12.3</v>
      </c>
      <c r="J26" s="532">
        <f t="shared" si="0"/>
        <v>1.0336134453781514</v>
      </c>
      <c r="K26" s="901"/>
      <c r="L26" s="493"/>
      <c r="M26" s="172"/>
      <c r="N26" s="296"/>
    </row>
    <row r="27" spans="1:14" ht="12.75" customHeight="1">
      <c r="A27" s="481"/>
      <c r="B27" s="481"/>
      <c r="C27" s="158" t="s">
        <v>234</v>
      </c>
      <c r="D27" s="158"/>
      <c r="E27" s="146"/>
      <c r="F27" s="699">
        <v>12.7</v>
      </c>
      <c r="G27" s="699">
        <v>25.1</v>
      </c>
      <c r="H27" s="699">
        <v>14.1</v>
      </c>
      <c r="I27" s="699">
        <v>11.1</v>
      </c>
      <c r="J27" s="159">
        <f t="shared" si="0"/>
        <v>0.78723404255319152</v>
      </c>
      <c r="K27" s="899"/>
      <c r="L27" s="486"/>
      <c r="M27" s="141"/>
    </row>
    <row r="28" spans="1:14" ht="12.75" customHeight="1">
      <c r="A28" s="481"/>
      <c r="B28" s="481"/>
      <c r="C28" s="158" t="s">
        <v>235</v>
      </c>
      <c r="D28" s="158"/>
      <c r="E28" s="146"/>
      <c r="F28" s="699">
        <v>6.7</v>
      </c>
      <c r="G28" s="699">
        <v>11.9</v>
      </c>
      <c r="H28" s="699">
        <v>5.8</v>
      </c>
      <c r="I28" s="699">
        <v>7.6</v>
      </c>
      <c r="J28" s="159">
        <f t="shared" si="0"/>
        <v>1.3103448275862069</v>
      </c>
      <c r="K28" s="899"/>
      <c r="L28" s="486"/>
      <c r="M28" s="141"/>
    </row>
    <row r="29" spans="1:14" ht="12.75" customHeight="1">
      <c r="A29" s="481"/>
      <c r="B29" s="481"/>
      <c r="C29" s="158" t="s">
        <v>509</v>
      </c>
      <c r="D29" s="158"/>
      <c r="E29" s="174"/>
      <c r="F29" s="699">
        <v>10.4</v>
      </c>
      <c r="G29" s="699">
        <v>28.2</v>
      </c>
      <c r="H29" s="699">
        <v>10.4</v>
      </c>
      <c r="I29" s="699">
        <v>10.4</v>
      </c>
      <c r="J29" s="159">
        <f t="shared" si="0"/>
        <v>1</v>
      </c>
      <c r="K29" s="899"/>
      <c r="L29" s="486"/>
      <c r="M29" s="141"/>
    </row>
    <row r="30" spans="1:14" ht="12.75" customHeight="1">
      <c r="A30" s="481"/>
      <c r="B30" s="481"/>
      <c r="C30" s="158" t="s">
        <v>453</v>
      </c>
      <c r="D30" s="158"/>
      <c r="E30" s="146"/>
      <c r="F30" s="699">
        <v>11.5</v>
      </c>
      <c r="G30" s="699">
        <v>19.8</v>
      </c>
      <c r="H30" s="699">
        <v>12.1</v>
      </c>
      <c r="I30" s="699">
        <v>10.8</v>
      </c>
      <c r="J30" s="159">
        <f t="shared" si="0"/>
        <v>0.89256198347107452</v>
      </c>
      <c r="K30" s="899"/>
      <c r="L30" s="486"/>
      <c r="M30" s="141"/>
    </row>
    <row r="31" spans="1:14" ht="12.75" customHeight="1">
      <c r="A31" s="481"/>
      <c r="B31" s="481"/>
      <c r="C31" s="158" t="s">
        <v>291</v>
      </c>
      <c r="D31" s="158"/>
      <c r="E31" s="146"/>
      <c r="F31" s="699">
        <v>12.1</v>
      </c>
      <c r="G31" s="699">
        <v>23.1</v>
      </c>
      <c r="H31" s="699">
        <v>13.3</v>
      </c>
      <c r="I31" s="699">
        <v>10.9</v>
      </c>
      <c r="J31" s="159">
        <f t="shared" si="0"/>
        <v>0.81954887218045114</v>
      </c>
      <c r="K31" s="899"/>
      <c r="L31" s="486"/>
      <c r="M31" s="141"/>
    </row>
    <row r="32" spans="1:14" s="177" customFormat="1" ht="12.75" customHeight="1">
      <c r="A32" s="542"/>
      <c r="B32" s="481"/>
      <c r="C32" s="158" t="s">
        <v>236</v>
      </c>
      <c r="D32" s="158"/>
      <c r="E32" s="162"/>
      <c r="F32" s="699">
        <v>10.4</v>
      </c>
      <c r="G32" s="699">
        <v>26.1</v>
      </c>
      <c r="H32" s="699">
        <v>9.6999999999999993</v>
      </c>
      <c r="I32" s="699">
        <v>11.3</v>
      </c>
      <c r="J32" s="159">
        <f t="shared" si="0"/>
        <v>1.1649484536082475</v>
      </c>
      <c r="K32" s="899"/>
      <c r="L32" s="494"/>
      <c r="M32" s="175"/>
      <c r="N32" s="296"/>
    </row>
    <row r="33" spans="1:14" ht="12.75" customHeight="1">
      <c r="A33" s="481"/>
      <c r="B33" s="481"/>
      <c r="C33" s="158" t="s">
        <v>508</v>
      </c>
      <c r="D33" s="158"/>
      <c r="E33" s="146"/>
      <c r="F33" s="699">
        <v>7.7</v>
      </c>
      <c r="G33" s="699">
        <v>21.3</v>
      </c>
      <c r="H33" s="699">
        <v>8.3000000000000007</v>
      </c>
      <c r="I33" s="699">
        <v>7.1</v>
      </c>
      <c r="J33" s="159">
        <f t="shared" si="0"/>
        <v>0.85542168674698782</v>
      </c>
      <c r="K33" s="899"/>
      <c r="L33" s="486"/>
      <c r="M33" s="141"/>
    </row>
    <row r="34" spans="1:14" ht="12.75" customHeight="1">
      <c r="A34" s="481"/>
      <c r="B34" s="481"/>
      <c r="C34" s="158" t="s">
        <v>237</v>
      </c>
      <c r="D34" s="158"/>
      <c r="E34" s="146"/>
      <c r="F34" s="699">
        <v>6.8</v>
      </c>
      <c r="G34" s="699">
        <v>18.3</v>
      </c>
      <c r="H34" s="699">
        <v>5.9</v>
      </c>
      <c r="I34" s="699">
        <v>8</v>
      </c>
      <c r="J34" s="159">
        <f t="shared" si="0"/>
        <v>1.3559322033898304</v>
      </c>
      <c r="K34" s="899"/>
      <c r="L34" s="486"/>
      <c r="M34" s="141"/>
    </row>
    <row r="35" spans="1:14" s="165" customFormat="1" ht="12.75" customHeight="1">
      <c r="A35" s="540"/>
      <c r="B35" s="481"/>
      <c r="C35" s="158" t="s">
        <v>454</v>
      </c>
      <c r="D35" s="158"/>
      <c r="E35" s="152"/>
      <c r="F35" s="699">
        <v>7.5</v>
      </c>
      <c r="G35" s="699">
        <v>23.1</v>
      </c>
      <c r="H35" s="699">
        <v>8.1999999999999993</v>
      </c>
      <c r="I35" s="699">
        <v>6.5</v>
      </c>
      <c r="J35" s="159">
        <f t="shared" si="0"/>
        <v>0.79268292682926833</v>
      </c>
      <c r="K35" s="900"/>
      <c r="L35" s="488"/>
      <c r="M35" s="164"/>
      <c r="N35" s="296"/>
    </row>
    <row r="36" spans="1:14" ht="12.75" customHeight="1">
      <c r="A36" s="481"/>
      <c r="B36" s="481"/>
      <c r="C36" s="158" t="s">
        <v>238</v>
      </c>
      <c r="D36" s="158"/>
      <c r="E36" s="146"/>
      <c r="F36" s="699">
        <v>7.8</v>
      </c>
      <c r="G36" s="699">
        <v>23</v>
      </c>
      <c r="H36" s="699">
        <v>8</v>
      </c>
      <c r="I36" s="699">
        <v>7.5</v>
      </c>
      <c r="J36" s="159">
        <f t="shared" si="0"/>
        <v>0.9375</v>
      </c>
      <c r="K36" s="899"/>
      <c r="L36" s="486"/>
      <c r="M36" s="141"/>
    </row>
    <row r="37" spans="1:14" s="173" customFormat="1" ht="12.75" customHeight="1">
      <c r="A37" s="492"/>
      <c r="B37" s="543"/>
      <c r="C37" s="545" t="s">
        <v>239</v>
      </c>
      <c r="D37" s="545"/>
      <c r="E37" s="546"/>
      <c r="F37" s="701">
        <v>10.9</v>
      </c>
      <c r="G37" s="701">
        <v>23.2</v>
      </c>
      <c r="H37" s="701">
        <v>10.8</v>
      </c>
      <c r="I37" s="701">
        <v>11</v>
      </c>
      <c r="J37" s="532">
        <f t="shared" si="0"/>
        <v>1.0185185185185184</v>
      </c>
      <c r="K37" s="901"/>
      <c r="L37" s="493"/>
      <c r="M37" s="172"/>
      <c r="N37" s="296"/>
    </row>
    <row r="38" spans="1:14" ht="23.25" customHeight="1">
      <c r="A38" s="481"/>
      <c r="B38" s="481"/>
      <c r="C38" s="158" t="s">
        <v>240</v>
      </c>
      <c r="D38" s="158"/>
      <c r="E38" s="146"/>
      <c r="F38" s="699">
        <v>7.4</v>
      </c>
      <c r="G38" s="699">
        <v>15.6</v>
      </c>
      <c r="H38" s="699">
        <v>7.7</v>
      </c>
      <c r="I38" s="699">
        <v>7</v>
      </c>
      <c r="J38" s="159">
        <f t="shared" si="0"/>
        <v>0.90909090909090906</v>
      </c>
      <c r="K38" s="899"/>
      <c r="L38" s="486"/>
      <c r="M38" s="141"/>
    </row>
    <row r="39" spans="1:14" s="184" customFormat="1" ht="12" customHeight="1">
      <c r="A39" s="544"/>
      <c r="B39" s="481"/>
      <c r="C39" s="178"/>
      <c r="D39" s="179"/>
      <c r="E39" s="180"/>
      <c r="F39" s="181"/>
      <c r="G39" s="181"/>
      <c r="H39" s="182"/>
      <c r="I39" s="182"/>
      <c r="J39" s="182"/>
      <c r="K39" s="182"/>
      <c r="L39" s="495"/>
      <c r="M39" s="183"/>
      <c r="N39" s="296"/>
    </row>
    <row r="40" spans="1:14" ht="17.25" customHeight="1">
      <c r="A40" s="481"/>
      <c r="B40" s="481"/>
      <c r="C40" s="158"/>
      <c r="D40" s="158"/>
      <c r="E40" s="146"/>
      <c r="F40" s="154"/>
      <c r="G40" s="1644"/>
      <c r="H40" s="1644"/>
      <c r="I40" s="1644"/>
      <c r="J40" s="1644"/>
      <c r="K40" s="1644"/>
      <c r="L40" s="496"/>
      <c r="M40" s="139"/>
    </row>
    <row r="41" spans="1:14" ht="17.25" customHeight="1">
      <c r="A41" s="481"/>
      <c r="B41" s="481"/>
      <c r="C41" s="158"/>
      <c r="D41" s="158"/>
      <c r="E41" s="146"/>
      <c r="F41" s="154"/>
      <c r="G41" s="1644"/>
      <c r="H41" s="1644"/>
      <c r="I41" s="1644"/>
      <c r="J41" s="1644"/>
      <c r="K41" s="1644"/>
      <c r="L41" s="496"/>
      <c r="M41" s="139"/>
    </row>
    <row r="42" spans="1:14" ht="17.25" customHeight="1">
      <c r="A42" s="481"/>
      <c r="B42" s="481"/>
      <c r="C42" s="158"/>
      <c r="D42" s="158"/>
      <c r="E42" s="146"/>
      <c r="F42" s="154"/>
      <c r="G42" s="1644"/>
      <c r="H42" s="1644"/>
      <c r="I42" s="1644"/>
      <c r="J42" s="1644"/>
      <c r="K42" s="1644"/>
      <c r="L42" s="496"/>
      <c r="M42" s="139"/>
    </row>
    <row r="43" spans="1:14" ht="17.25" customHeight="1">
      <c r="A43" s="481"/>
      <c r="B43" s="481"/>
      <c r="C43" s="158"/>
      <c r="D43" s="158"/>
      <c r="E43" s="185"/>
      <c r="F43" s="154"/>
      <c r="G43" s="1644"/>
      <c r="H43" s="1644"/>
      <c r="I43" s="1644"/>
      <c r="J43" s="1644"/>
      <c r="K43" s="1644"/>
      <c r="L43" s="496"/>
      <c r="M43" s="139"/>
    </row>
    <row r="44" spans="1:14" ht="17.25" customHeight="1">
      <c r="A44" s="481"/>
      <c r="B44" s="481"/>
      <c r="C44" s="158"/>
      <c r="D44" s="158"/>
      <c r="E44" s="146"/>
      <c r="F44" s="154"/>
      <c r="G44" s="1644"/>
      <c r="H44" s="1644"/>
      <c r="I44" s="1644"/>
      <c r="J44" s="1644"/>
      <c r="K44" s="1644"/>
      <c r="L44" s="496"/>
      <c r="M44" s="139"/>
    </row>
    <row r="45" spans="1:14" ht="17.25" customHeight="1">
      <c r="A45" s="481"/>
      <c r="B45" s="481"/>
      <c r="C45" s="158"/>
      <c r="D45" s="158"/>
      <c r="E45" s="146"/>
      <c r="F45" s="154"/>
      <c r="G45" s="1644"/>
      <c r="H45" s="1644"/>
      <c r="I45" s="1644"/>
      <c r="J45" s="1644"/>
      <c r="K45" s="1644"/>
      <c r="L45" s="496"/>
      <c r="M45" s="139"/>
    </row>
    <row r="46" spans="1:14" ht="17.25" customHeight="1">
      <c r="A46" s="481"/>
      <c r="B46" s="481"/>
      <c r="C46" s="158"/>
      <c r="D46" s="158"/>
      <c r="E46" s="146"/>
      <c r="F46" s="154"/>
      <c r="G46" s="1644"/>
      <c r="H46" s="1644"/>
      <c r="I46" s="1644"/>
      <c r="J46" s="1644"/>
      <c r="K46" s="1644"/>
      <c r="L46" s="496"/>
      <c r="M46" s="139"/>
    </row>
    <row r="47" spans="1:14" ht="17.25" customHeight="1">
      <c r="A47" s="481"/>
      <c r="B47" s="481"/>
      <c r="C47" s="158"/>
      <c r="D47" s="158"/>
      <c r="E47" s="146"/>
      <c r="F47" s="154"/>
      <c r="G47" s="1644"/>
      <c r="H47" s="1644"/>
      <c r="I47" s="1644"/>
      <c r="J47" s="1644"/>
      <c r="K47" s="1644"/>
      <c r="L47" s="496"/>
      <c r="M47" s="139"/>
    </row>
    <row r="48" spans="1:14" ht="17.25" customHeight="1">
      <c r="A48" s="481"/>
      <c r="B48" s="481"/>
      <c r="C48" s="158"/>
      <c r="D48" s="158"/>
      <c r="E48" s="146"/>
      <c r="F48" s="154"/>
      <c r="G48" s="1644"/>
      <c r="H48" s="1644"/>
      <c r="I48" s="1644"/>
      <c r="J48" s="1644"/>
      <c r="K48" s="1644"/>
      <c r="L48" s="496"/>
      <c r="M48" s="139"/>
    </row>
    <row r="49" spans="1:14" ht="17.25" customHeight="1">
      <c r="A49" s="481"/>
      <c r="B49" s="481"/>
      <c r="C49" s="158"/>
      <c r="D49" s="158"/>
      <c r="E49" s="146"/>
      <c r="F49" s="154"/>
      <c r="G49" s="1644"/>
      <c r="H49" s="1644"/>
      <c r="I49" s="1644"/>
      <c r="J49" s="1644"/>
      <c r="K49" s="1644"/>
      <c r="L49" s="496"/>
      <c r="M49" s="139"/>
    </row>
    <row r="50" spans="1:14" ht="17.25" customHeight="1">
      <c r="A50" s="481"/>
      <c r="B50" s="481"/>
      <c r="C50" s="158"/>
      <c r="D50" s="158"/>
      <c r="E50" s="146"/>
      <c r="F50" s="154"/>
      <c r="G50" s="1644"/>
      <c r="H50" s="1644"/>
      <c r="I50" s="1644"/>
      <c r="J50" s="1644"/>
      <c r="K50" s="1644"/>
      <c r="L50" s="496"/>
      <c r="M50" s="139"/>
    </row>
    <row r="51" spans="1:14" ht="17.25" customHeight="1">
      <c r="A51" s="481"/>
      <c r="B51" s="481"/>
      <c r="C51" s="158"/>
      <c r="D51" s="158"/>
      <c r="E51" s="146"/>
      <c r="F51" s="154"/>
      <c r="G51" s="1644"/>
      <c r="H51" s="1644"/>
      <c r="I51" s="1644"/>
      <c r="J51" s="1644"/>
      <c r="K51" s="1644"/>
      <c r="L51" s="496"/>
      <c r="M51" s="139"/>
    </row>
    <row r="52" spans="1:14" s="177" customFormat="1" ht="17.25" customHeight="1">
      <c r="A52" s="542"/>
      <c r="B52" s="481"/>
      <c r="C52" s="158"/>
      <c r="D52" s="158"/>
      <c r="E52" s="186"/>
      <c r="F52" s="154"/>
      <c r="G52" s="1643"/>
      <c r="H52" s="1643"/>
      <c r="I52" s="1643"/>
      <c r="J52" s="1644"/>
      <c r="K52" s="1644"/>
      <c r="L52" s="497"/>
      <c r="M52" s="176"/>
      <c r="N52" s="902"/>
    </row>
    <row r="53" spans="1:14" ht="17.25" customHeight="1">
      <c r="A53" s="481"/>
      <c r="B53" s="481"/>
      <c r="C53" s="158"/>
      <c r="D53" s="158"/>
      <c r="E53" s="146"/>
      <c r="F53" s="154"/>
      <c r="G53" s="1644"/>
      <c r="H53" s="1644"/>
      <c r="I53" s="1644"/>
      <c r="J53" s="1644"/>
      <c r="K53" s="1644"/>
      <c r="L53" s="496"/>
      <c r="M53" s="139"/>
    </row>
    <row r="54" spans="1:14" ht="17.25" customHeight="1">
      <c r="A54" s="481"/>
      <c r="B54" s="481"/>
      <c r="C54" s="158"/>
      <c r="D54" s="158"/>
      <c r="E54" s="146"/>
      <c r="F54" s="154"/>
      <c r="G54" s="1643"/>
      <c r="H54" s="1643"/>
      <c r="I54" s="1643"/>
      <c r="J54" s="1644"/>
      <c r="K54" s="1644"/>
      <c r="L54" s="496"/>
      <c r="M54" s="139"/>
    </row>
    <row r="55" spans="1:14" ht="5.25" customHeight="1">
      <c r="A55" s="481"/>
      <c r="B55" s="481"/>
      <c r="C55" s="158"/>
      <c r="D55" s="158"/>
      <c r="E55" s="146"/>
      <c r="F55" s="154"/>
      <c r="G55" s="1643"/>
      <c r="H55" s="1643"/>
      <c r="I55" s="1643"/>
      <c r="J55" s="1644"/>
      <c r="K55" s="1644"/>
      <c r="L55" s="496"/>
      <c r="M55" s="139"/>
    </row>
    <row r="56" spans="1:14" ht="18.75" customHeight="1">
      <c r="A56" s="481"/>
      <c r="B56" s="481"/>
      <c r="C56" s="158"/>
      <c r="D56" s="158"/>
      <c r="E56" s="146"/>
      <c r="F56" s="154"/>
      <c r="G56" s="1644"/>
      <c r="H56" s="1644"/>
      <c r="I56" s="1644"/>
      <c r="J56" s="1644"/>
      <c r="K56" s="1644"/>
      <c r="L56" s="496"/>
      <c r="M56" s="139"/>
    </row>
    <row r="57" spans="1:14" ht="11.25" customHeight="1">
      <c r="A57" s="481"/>
      <c r="B57" s="481"/>
      <c r="C57" s="1637" t="s">
        <v>512</v>
      </c>
      <c r="D57" s="1638"/>
      <c r="E57" s="1638"/>
      <c r="F57" s="1638"/>
      <c r="G57" s="1638"/>
      <c r="H57" s="1638"/>
      <c r="I57" s="1638"/>
      <c r="J57" s="1638"/>
      <c r="K57" s="1638"/>
      <c r="L57" s="1639"/>
      <c r="M57" s="139"/>
    </row>
    <row r="58" spans="1:14" ht="18.75" customHeight="1">
      <c r="A58" s="481"/>
      <c r="B58" s="481"/>
      <c r="C58" s="1638" t="s">
        <v>505</v>
      </c>
      <c r="D58" s="1638"/>
      <c r="E58" s="1638"/>
      <c r="F58" s="1638"/>
      <c r="G58" s="1638"/>
      <c r="H58" s="1638"/>
      <c r="I58" s="1638"/>
      <c r="J58" s="1638"/>
      <c r="K58" s="1638"/>
      <c r="L58" s="1135"/>
      <c r="M58" s="139"/>
    </row>
    <row r="59" spans="1:14" ht="13.5" customHeight="1">
      <c r="A59" s="481"/>
      <c r="B59" s="481"/>
      <c r="C59" s="1640"/>
      <c r="D59" s="1641"/>
      <c r="E59" s="1641"/>
      <c r="F59" s="1641"/>
      <c r="G59" s="187"/>
      <c r="H59" s="188"/>
      <c r="I59" s="188"/>
      <c r="J59" s="1642" t="s">
        <v>502</v>
      </c>
      <c r="K59" s="1642"/>
      <c r="L59" s="702">
        <v>21</v>
      </c>
      <c r="M59" s="139"/>
    </row>
    <row r="63" spans="1:14" ht="8.25" customHeight="1"/>
    <row r="65" spans="12:12" ht="9" customHeight="1"/>
    <row r="66" spans="12:12" ht="8.25" customHeight="1">
      <c r="L66" s="189"/>
    </row>
    <row r="67" spans="12:12" ht="9.75" customHeight="1"/>
  </sheetData>
  <mergeCells count="40">
    <mergeCell ref="C4:K4"/>
    <mergeCell ref="C7:D7"/>
    <mergeCell ref="G40:I40"/>
    <mergeCell ref="J40:K40"/>
    <mergeCell ref="G41:I41"/>
    <mergeCell ref="J41:K41"/>
    <mergeCell ref="G42:I42"/>
    <mergeCell ref="J42:K42"/>
    <mergeCell ref="G43:I43"/>
    <mergeCell ref="J43:K43"/>
    <mergeCell ref="G44:I44"/>
    <mergeCell ref="J44:K44"/>
    <mergeCell ref="G45:I45"/>
    <mergeCell ref="J45:K45"/>
    <mergeCell ref="G46:I46"/>
    <mergeCell ref="J46:K46"/>
    <mergeCell ref="G47:I47"/>
    <mergeCell ref="J47:K47"/>
    <mergeCell ref="G48:I48"/>
    <mergeCell ref="J48:K48"/>
    <mergeCell ref="G49:I49"/>
    <mergeCell ref="J49:K49"/>
    <mergeCell ref="G50:I50"/>
    <mergeCell ref="J50:K50"/>
    <mergeCell ref="G51:I51"/>
    <mergeCell ref="J51:K51"/>
    <mergeCell ref="G52:I52"/>
    <mergeCell ref="J52:K52"/>
    <mergeCell ref="G53:I53"/>
    <mergeCell ref="J53:K53"/>
    <mergeCell ref="C57:L57"/>
    <mergeCell ref="C58:K58"/>
    <mergeCell ref="C59:F59"/>
    <mergeCell ref="J59:K59"/>
    <mergeCell ref="G54:I54"/>
    <mergeCell ref="J54:K54"/>
    <mergeCell ref="G55:I55"/>
    <mergeCell ref="J55:K55"/>
    <mergeCell ref="G56:I56"/>
    <mergeCell ref="J56:K56"/>
  </mergeCells>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sheetPr codeName="Folha8" enableFormatConditionsCalculation="0">
    <tabColor theme="9"/>
  </sheetPr>
  <dimension ref="A1:R68"/>
  <sheetViews>
    <sheetView showRuler="0" workbookViewId="0"/>
  </sheetViews>
  <sheetFormatPr defaultRowHeight="12.75"/>
  <cols>
    <col min="1" max="1" width="1" customWidth="1"/>
    <col min="2" max="2" width="2.5703125" customWidth="1"/>
    <col min="3" max="3" width="3" customWidth="1"/>
    <col min="4" max="4" width="16.7109375" customWidth="1"/>
    <col min="5" max="5" width="0.5703125" customWidth="1"/>
    <col min="6" max="6" width="13" customWidth="1"/>
    <col min="7" max="7" width="5.140625" customWidth="1"/>
    <col min="8" max="8" width="2.5703125" customWidth="1"/>
    <col min="9" max="9" width="15.28515625" customWidth="1"/>
    <col min="10" max="10" width="5.28515625" customWidth="1"/>
    <col min="11" max="11" width="10.140625" customWidth="1"/>
    <col min="12" max="12" width="20.7109375" customWidth="1"/>
    <col min="13" max="13" width="2.7109375" customWidth="1"/>
    <col min="14" max="14" width="2.42578125" customWidth="1"/>
    <col min="15" max="15" width="1" customWidth="1"/>
    <col min="17" max="17" width="13" customWidth="1"/>
  </cols>
  <sheetData>
    <row r="1" spans="1:17" ht="13.5" customHeight="1">
      <c r="A1" s="4"/>
      <c r="B1" s="317"/>
      <c r="C1" s="317"/>
      <c r="D1" s="317"/>
      <c r="E1" s="316"/>
      <c r="F1" s="1385" t="s">
        <v>43</v>
      </c>
      <c r="G1" s="1385"/>
      <c r="H1" s="1385"/>
      <c r="I1" s="8"/>
      <c r="J1" s="8"/>
      <c r="K1" s="8"/>
      <c r="L1" s="8"/>
      <c r="M1" s="8"/>
      <c r="N1" s="8"/>
      <c r="O1" s="8"/>
    </row>
    <row r="2" spans="1:17" ht="13.5" customHeight="1">
      <c r="A2" s="4"/>
      <c r="B2" s="323"/>
      <c r="C2" s="1391"/>
      <c r="D2" s="1391"/>
      <c r="E2" s="1391"/>
      <c r="F2" s="1391"/>
      <c r="G2" s="1391"/>
      <c r="H2" s="8"/>
      <c r="I2" s="8"/>
      <c r="J2" s="8"/>
      <c r="K2" s="8"/>
      <c r="L2" s="8"/>
      <c r="M2" s="8"/>
      <c r="N2" s="8"/>
      <c r="O2" s="8"/>
    </row>
    <row r="3" spans="1:17">
      <c r="A3" s="4"/>
      <c r="B3" s="324"/>
      <c r="C3" s="1391"/>
      <c r="D3" s="1391"/>
      <c r="E3" s="1391"/>
      <c r="F3" s="1391"/>
      <c r="G3" s="1391"/>
      <c r="H3" s="1"/>
      <c r="I3" s="8"/>
      <c r="J3" s="8"/>
      <c r="K3" s="8"/>
      <c r="L3" s="8"/>
      <c r="M3" s="8"/>
      <c r="N3" s="8"/>
      <c r="O3" s="4"/>
    </row>
    <row r="4" spans="1:17" ht="12.75" customHeight="1">
      <c r="A4" s="4"/>
      <c r="B4" s="326"/>
      <c r="C4" s="1383" t="s">
        <v>48</v>
      </c>
      <c r="D4" s="1384"/>
      <c r="E4" s="1384"/>
      <c r="F4" s="1384"/>
      <c r="G4" s="1384"/>
      <c r="H4" s="1384"/>
      <c r="I4" s="8"/>
      <c r="J4" s="8"/>
      <c r="K4" s="8"/>
      <c r="L4" s="8"/>
      <c r="M4" s="22"/>
      <c r="N4" s="8"/>
      <c r="O4" s="4"/>
    </row>
    <row r="5" spans="1:17" s="12" customFormat="1" ht="16.5" customHeight="1">
      <c r="A5" s="11"/>
      <c r="B5" s="325"/>
      <c r="C5" s="1384"/>
      <c r="D5" s="1384"/>
      <c r="E5" s="1384"/>
      <c r="F5" s="1384"/>
      <c r="G5" s="1384"/>
      <c r="H5" s="1384"/>
      <c r="I5" s="8"/>
      <c r="J5" s="8"/>
      <c r="K5" s="8"/>
      <c r="L5" s="8"/>
      <c r="M5" s="22"/>
      <c r="N5" s="8"/>
      <c r="O5" s="11"/>
    </row>
    <row r="6" spans="1:17" ht="11.25" customHeight="1">
      <c r="A6" s="4"/>
      <c r="B6" s="326"/>
      <c r="C6" s="1384"/>
      <c r="D6" s="1384"/>
      <c r="E6" s="1384"/>
      <c r="F6" s="1384"/>
      <c r="G6" s="1384"/>
      <c r="H6" s="1384"/>
      <c r="I6" s="8"/>
      <c r="J6" s="8"/>
      <c r="K6" s="8"/>
      <c r="L6" s="8"/>
      <c r="M6" s="22"/>
      <c r="N6" s="8"/>
      <c r="O6" s="4"/>
    </row>
    <row r="7" spans="1:17" ht="11.25" customHeight="1">
      <c r="A7" s="4"/>
      <c r="B7" s="326"/>
      <c r="C7" s="1384"/>
      <c r="D7" s="1384"/>
      <c r="E7" s="1384"/>
      <c r="F7" s="1384"/>
      <c r="G7" s="1384"/>
      <c r="H7" s="1384"/>
      <c r="I7" s="8"/>
      <c r="J7" s="8"/>
      <c r="K7" s="8"/>
      <c r="L7" s="8"/>
      <c r="M7" s="22"/>
      <c r="N7" s="8"/>
      <c r="O7" s="4"/>
    </row>
    <row r="8" spans="1:17" ht="117" customHeight="1">
      <c r="A8" s="4"/>
      <c r="B8" s="326"/>
      <c r="C8" s="1384"/>
      <c r="D8" s="1384"/>
      <c r="E8" s="1384"/>
      <c r="F8" s="1384"/>
      <c r="G8" s="1384"/>
      <c r="H8" s="1384"/>
      <c r="I8" s="8"/>
      <c r="J8" s="8"/>
      <c r="K8" s="8"/>
      <c r="L8" s="8"/>
      <c r="M8" s="22"/>
      <c r="N8" s="8"/>
      <c r="O8" s="4"/>
    </row>
    <row r="9" spans="1:17" ht="10.5" customHeight="1">
      <c r="A9" s="4"/>
      <c r="B9" s="326"/>
      <c r="C9" s="1384"/>
      <c r="D9" s="1384"/>
      <c r="E9" s="1384"/>
      <c r="F9" s="1384"/>
      <c r="G9" s="1384"/>
      <c r="H9" s="1384"/>
      <c r="I9" s="8"/>
      <c r="J9" s="8"/>
      <c r="K9" s="8"/>
      <c r="L9" s="8"/>
      <c r="M9" s="22"/>
      <c r="N9" s="5"/>
      <c r="O9" s="4"/>
    </row>
    <row r="10" spans="1:17" ht="11.25" customHeight="1">
      <c r="A10" s="4"/>
      <c r="B10" s="326"/>
      <c r="C10" s="1384"/>
      <c r="D10" s="1384"/>
      <c r="E10" s="1384"/>
      <c r="F10" s="1384"/>
      <c r="G10" s="1384"/>
      <c r="H10" s="1384"/>
      <c r="I10" s="8"/>
      <c r="J10" s="8"/>
      <c r="K10" s="8"/>
      <c r="L10" s="8"/>
      <c r="M10" s="22"/>
      <c r="N10" s="5"/>
      <c r="O10" s="4"/>
      <c r="Q10" s="7"/>
    </row>
    <row r="11" spans="1:17" ht="3.75" customHeight="1">
      <c r="A11" s="4"/>
      <c r="B11" s="326"/>
      <c r="C11" s="1384"/>
      <c r="D11" s="1384"/>
      <c r="E11" s="1384"/>
      <c r="F11" s="1384"/>
      <c r="G11" s="1384"/>
      <c r="H11" s="1384"/>
      <c r="I11" s="8"/>
      <c r="J11" s="8"/>
      <c r="K11" s="8"/>
      <c r="L11" s="8"/>
      <c r="M11" s="22"/>
      <c r="N11" s="5"/>
      <c r="O11" s="4"/>
    </row>
    <row r="12" spans="1:17" ht="11.25" customHeight="1">
      <c r="A12" s="4"/>
      <c r="B12" s="326"/>
      <c r="C12" s="1384"/>
      <c r="D12" s="1384"/>
      <c r="E12" s="1384"/>
      <c r="F12" s="1384"/>
      <c r="G12" s="1384"/>
      <c r="H12" s="1384"/>
      <c r="I12" s="8"/>
      <c r="J12" s="8"/>
      <c r="K12" s="8"/>
      <c r="L12" s="8"/>
      <c r="M12" s="22"/>
      <c r="N12" s="5"/>
      <c r="O12" s="4"/>
    </row>
    <row r="13" spans="1:17" ht="11.25" customHeight="1">
      <c r="A13" s="4"/>
      <c r="B13" s="326"/>
      <c r="C13" s="1384"/>
      <c r="D13" s="1384"/>
      <c r="E13" s="1384"/>
      <c r="F13" s="1384"/>
      <c r="G13" s="1384"/>
      <c r="H13" s="1384"/>
      <c r="I13" s="8"/>
      <c r="J13" s="8"/>
      <c r="K13" s="8"/>
      <c r="L13" s="8"/>
      <c r="M13" s="22"/>
      <c r="N13" s="5"/>
      <c r="O13" s="4"/>
    </row>
    <row r="14" spans="1:17" ht="15.75" customHeight="1">
      <c r="A14" s="4"/>
      <c r="B14" s="326"/>
      <c r="C14" s="1384"/>
      <c r="D14" s="1384"/>
      <c r="E14" s="1384"/>
      <c r="F14" s="1384"/>
      <c r="G14" s="1384"/>
      <c r="H14" s="1384"/>
      <c r="I14" s="8"/>
      <c r="J14" s="8"/>
      <c r="K14" s="8"/>
      <c r="L14" s="8"/>
      <c r="M14" s="22"/>
      <c r="N14" s="5"/>
      <c r="O14" s="4"/>
    </row>
    <row r="15" spans="1:17" ht="22.5" customHeight="1">
      <c r="A15" s="4"/>
      <c r="B15" s="326"/>
      <c r="C15" s="1384"/>
      <c r="D15" s="1384"/>
      <c r="E15" s="1384"/>
      <c r="F15" s="1384"/>
      <c r="G15" s="1384"/>
      <c r="H15" s="1384"/>
      <c r="I15" s="8"/>
      <c r="J15" s="8"/>
      <c r="K15" s="8"/>
      <c r="L15" s="8"/>
      <c r="M15" s="22"/>
      <c r="N15" s="5"/>
      <c r="O15" s="4"/>
    </row>
    <row r="16" spans="1:17" ht="11.25" customHeight="1">
      <c r="A16" s="4"/>
      <c r="B16" s="326"/>
      <c r="C16" s="1384"/>
      <c r="D16" s="1384"/>
      <c r="E16" s="1384"/>
      <c r="F16" s="1384"/>
      <c r="G16" s="1384"/>
      <c r="H16" s="1384"/>
      <c r="I16" s="8"/>
      <c r="J16" s="8"/>
      <c r="K16" s="8"/>
      <c r="L16" s="8"/>
      <c r="M16" s="22"/>
      <c r="N16" s="5"/>
      <c r="O16" s="4"/>
    </row>
    <row r="17" spans="1:18" ht="11.25" customHeight="1">
      <c r="A17" s="4"/>
      <c r="B17" s="326"/>
      <c r="C17" s="1384"/>
      <c r="D17" s="1384"/>
      <c r="E17" s="1384"/>
      <c r="F17" s="1384"/>
      <c r="G17" s="1384"/>
      <c r="H17" s="1384"/>
      <c r="I17" s="8"/>
      <c r="J17" s="8"/>
      <c r="K17" s="8"/>
      <c r="L17" s="8"/>
      <c r="M17" s="22"/>
      <c r="N17" s="5"/>
      <c r="O17" s="4"/>
    </row>
    <row r="18" spans="1:18" ht="11.25" customHeight="1">
      <c r="A18" s="4"/>
      <c r="B18" s="326"/>
      <c r="C18" s="1384"/>
      <c r="D18" s="1384"/>
      <c r="E18" s="1384"/>
      <c r="F18" s="1384"/>
      <c r="G18" s="1384"/>
      <c r="H18" s="1384"/>
      <c r="I18" s="10"/>
      <c r="J18" s="10"/>
      <c r="K18" s="10"/>
      <c r="L18" s="10"/>
      <c r="M18" s="10"/>
      <c r="N18" s="5"/>
      <c r="O18" s="4"/>
    </row>
    <row r="19" spans="1:18" ht="11.25" customHeight="1">
      <c r="A19" s="4"/>
      <c r="B19" s="326"/>
      <c r="C19" s="1384"/>
      <c r="D19" s="1384"/>
      <c r="E19" s="1384"/>
      <c r="F19" s="1384"/>
      <c r="G19" s="1384"/>
      <c r="H19" s="1384"/>
      <c r="I19" s="23"/>
      <c r="J19" s="23"/>
      <c r="K19" s="23"/>
      <c r="L19" s="23"/>
      <c r="M19" s="23"/>
      <c r="N19" s="5"/>
      <c r="O19" s="4"/>
    </row>
    <row r="20" spans="1:18" ht="11.25" customHeight="1">
      <c r="A20" s="4"/>
      <c r="B20" s="326"/>
      <c r="C20" s="1384"/>
      <c r="D20" s="1384"/>
      <c r="E20" s="1384"/>
      <c r="F20" s="1384"/>
      <c r="G20" s="1384"/>
      <c r="H20" s="1384"/>
      <c r="I20" s="16"/>
      <c r="J20" s="16"/>
      <c r="K20" s="16"/>
      <c r="L20" s="16"/>
      <c r="M20" s="16"/>
      <c r="N20" s="5"/>
      <c r="O20" s="4"/>
    </row>
    <row r="21" spans="1:18" ht="11.25" customHeight="1">
      <c r="A21" s="4"/>
      <c r="B21" s="326"/>
      <c r="C21" s="1384"/>
      <c r="D21" s="1384"/>
      <c r="E21" s="1384"/>
      <c r="F21" s="1384"/>
      <c r="G21" s="1384"/>
      <c r="H21" s="1384"/>
      <c r="I21" s="16"/>
      <c r="J21" s="16"/>
      <c r="K21" s="16"/>
      <c r="L21" s="16"/>
      <c r="M21" s="16"/>
      <c r="N21" s="5"/>
      <c r="O21" s="4"/>
    </row>
    <row r="22" spans="1:18" ht="12" customHeight="1">
      <c r="A22" s="4"/>
      <c r="B22" s="326"/>
      <c r="C22" s="35"/>
      <c r="D22" s="35"/>
      <c r="E22" s="35"/>
      <c r="F22" s="35"/>
      <c r="G22" s="35"/>
      <c r="H22" s="35"/>
      <c r="I22" s="18"/>
      <c r="J22" s="18"/>
      <c r="K22" s="18"/>
      <c r="L22" s="18"/>
      <c r="M22" s="18"/>
      <c r="N22" s="5"/>
      <c r="O22" s="4"/>
    </row>
    <row r="23" spans="1:18" ht="27.75" customHeight="1">
      <c r="A23" s="4"/>
      <c r="B23" s="326"/>
      <c r="C23" s="35"/>
      <c r="D23" s="35"/>
      <c r="E23" s="35"/>
      <c r="F23" s="35"/>
      <c r="G23" s="35"/>
      <c r="H23" s="35"/>
      <c r="I23" s="16"/>
      <c r="J23" s="16"/>
      <c r="K23" s="16"/>
      <c r="L23" s="16"/>
      <c r="M23" s="16"/>
      <c r="N23" s="5"/>
      <c r="O23" s="4"/>
    </row>
    <row r="24" spans="1:18" ht="18" customHeight="1">
      <c r="A24" s="4"/>
      <c r="B24" s="326"/>
      <c r="C24" s="14"/>
      <c r="D24" s="18"/>
      <c r="E24" s="20"/>
      <c r="F24" s="18"/>
      <c r="G24" s="15"/>
      <c r="H24" s="18"/>
      <c r="I24" s="18"/>
      <c r="J24" s="18"/>
      <c r="K24" s="18"/>
      <c r="L24" s="18"/>
      <c r="M24" s="18"/>
      <c r="N24" s="5"/>
      <c r="O24" s="4"/>
    </row>
    <row r="25" spans="1:18" ht="18" customHeight="1">
      <c r="A25" s="4"/>
      <c r="B25" s="326"/>
      <c r="C25" s="17"/>
      <c r="D25" s="18"/>
      <c r="E25" s="13"/>
      <c r="F25" s="16"/>
      <c r="G25" s="15"/>
      <c r="H25" s="16"/>
      <c r="I25" s="16"/>
      <c r="J25" s="16"/>
      <c r="K25" s="16"/>
      <c r="L25" s="16"/>
      <c r="M25" s="16"/>
      <c r="N25" s="5"/>
      <c r="O25" s="4"/>
    </row>
    <row r="26" spans="1:18">
      <c r="A26" s="4"/>
      <c r="B26" s="326"/>
      <c r="C26" s="17"/>
      <c r="D26" s="18"/>
      <c r="E26" s="13"/>
      <c r="F26" s="16"/>
      <c r="G26" s="15"/>
      <c r="H26" s="16"/>
      <c r="I26" s="16"/>
      <c r="J26" s="16"/>
      <c r="K26" s="16"/>
      <c r="L26" s="16"/>
      <c r="M26" s="16"/>
      <c r="N26" s="5"/>
      <c r="O26" s="4"/>
    </row>
    <row r="27" spans="1:18" ht="13.5" customHeight="1">
      <c r="A27" s="4"/>
      <c r="B27" s="326"/>
      <c r="C27" s="17"/>
      <c r="D27" s="18"/>
      <c r="E27" s="13"/>
      <c r="F27" s="16"/>
      <c r="G27" s="15"/>
      <c r="H27" s="437"/>
      <c r="I27" s="438" t="s">
        <v>42</v>
      </c>
      <c r="J27" s="439"/>
      <c r="K27" s="439"/>
      <c r="L27" s="440"/>
      <c r="M27" s="440"/>
      <c r="N27" s="5"/>
      <c r="O27" s="4"/>
    </row>
    <row r="28" spans="1:18" ht="10.5" customHeight="1">
      <c r="A28" s="4"/>
      <c r="B28" s="326"/>
      <c r="C28" s="14"/>
      <c r="D28" s="18"/>
      <c r="E28" s="20"/>
      <c r="F28" s="18"/>
      <c r="G28" s="15"/>
      <c r="H28" s="18"/>
      <c r="I28" s="441"/>
      <c r="J28" s="441"/>
      <c r="K28" s="441"/>
      <c r="L28" s="441"/>
      <c r="M28" s="698"/>
      <c r="N28" s="442"/>
      <c r="O28" s="4"/>
    </row>
    <row r="29" spans="1:18" ht="16.5" customHeight="1">
      <c r="A29" s="4"/>
      <c r="B29" s="326"/>
      <c r="C29" s="14"/>
      <c r="D29" s="18"/>
      <c r="E29" s="20"/>
      <c r="F29" s="18"/>
      <c r="G29" s="15"/>
      <c r="H29" s="18"/>
      <c r="I29" s="18" t="s">
        <v>552</v>
      </c>
      <c r="J29" s="18"/>
      <c r="K29" s="18"/>
      <c r="L29" s="18"/>
      <c r="M29" s="698"/>
      <c r="N29" s="443"/>
      <c r="O29" s="4"/>
    </row>
    <row r="30" spans="1:18" ht="10.5" customHeight="1">
      <c r="A30" s="4"/>
      <c r="B30" s="326"/>
      <c r="C30" s="14"/>
      <c r="D30" s="18"/>
      <c r="E30" s="20"/>
      <c r="F30" s="18"/>
      <c r="G30" s="15"/>
      <c r="H30" s="18"/>
      <c r="I30" s="18"/>
      <c r="J30" s="18"/>
      <c r="K30" s="18"/>
      <c r="L30" s="18"/>
      <c r="M30" s="698"/>
      <c r="N30" s="443"/>
      <c r="O30" s="4"/>
      <c r="P30" s="127"/>
      <c r="Q30" s="127"/>
      <c r="R30" s="127"/>
    </row>
    <row r="31" spans="1:18" ht="16.5" customHeight="1">
      <c r="A31" s="4"/>
      <c r="B31" s="326"/>
      <c r="C31" s="17"/>
      <c r="D31" s="18"/>
      <c r="E31" s="13"/>
      <c r="F31" s="16"/>
      <c r="G31" s="15"/>
      <c r="H31" s="16"/>
      <c r="I31" s="1382" t="s">
        <v>46</v>
      </c>
      <c r="J31" s="1382"/>
      <c r="K31" s="1389" t="s">
        <v>582</v>
      </c>
      <c r="L31" s="1390"/>
      <c r="M31" s="698"/>
      <c r="N31" s="444"/>
      <c r="O31" s="4"/>
      <c r="P31" s="127"/>
      <c r="Q31" s="127"/>
      <c r="R31" s="127"/>
    </row>
    <row r="32" spans="1:18" ht="10.5" customHeight="1">
      <c r="A32" s="4"/>
      <c r="B32" s="326"/>
      <c r="C32" s="17"/>
      <c r="D32" s="18"/>
      <c r="E32" s="13"/>
      <c r="F32" s="16"/>
      <c r="G32" s="15"/>
      <c r="H32" s="16"/>
      <c r="I32" s="309"/>
      <c r="J32" s="309"/>
      <c r="K32" s="308"/>
      <c r="L32" s="308"/>
      <c r="M32" s="698"/>
      <c r="N32" s="444"/>
      <c r="O32" s="4"/>
      <c r="P32" s="127"/>
      <c r="Q32" s="127"/>
      <c r="R32" s="127"/>
    </row>
    <row r="33" spans="1:18" ht="16.5" customHeight="1">
      <c r="A33" s="4"/>
      <c r="B33" s="326"/>
      <c r="C33" s="14"/>
      <c r="D33" s="18"/>
      <c r="E33" s="20"/>
      <c r="F33" s="18"/>
      <c r="G33" s="15"/>
      <c r="H33" s="18"/>
      <c r="I33" s="1388" t="s">
        <v>315</v>
      </c>
      <c r="J33" s="1386"/>
      <c r="K33" s="1386"/>
      <c r="L33" s="1386"/>
      <c r="M33" s="698"/>
      <c r="N33" s="443"/>
      <c r="O33" s="4"/>
      <c r="P33" s="127"/>
      <c r="Q33" s="127"/>
      <c r="R33" s="127"/>
    </row>
    <row r="34" spans="1:18" ht="14.25" customHeight="1">
      <c r="A34" s="4"/>
      <c r="B34" s="326"/>
      <c r="C34" s="14"/>
      <c r="D34" s="18"/>
      <c r="E34" s="20"/>
      <c r="F34" s="18"/>
      <c r="G34" s="15"/>
      <c r="H34" s="18"/>
      <c r="I34" s="260" t="s">
        <v>316</v>
      </c>
      <c r="J34" s="306"/>
      <c r="K34" s="306"/>
      <c r="L34" s="306"/>
      <c r="M34" s="698"/>
      <c r="N34" s="443"/>
      <c r="O34" s="4"/>
    </row>
    <row r="35" spans="1:18" s="127" customFormat="1" ht="14.25" customHeight="1">
      <c r="A35" s="4"/>
      <c r="B35" s="326"/>
      <c r="C35" s="14"/>
      <c r="D35" s="18"/>
      <c r="E35" s="20"/>
      <c r="F35" s="18"/>
      <c r="G35" s="512"/>
      <c r="H35" s="18"/>
      <c r="I35" s="260" t="s">
        <v>393</v>
      </c>
      <c r="J35" s="511"/>
      <c r="K35" s="511"/>
      <c r="L35" s="511"/>
      <c r="M35" s="698"/>
      <c r="N35" s="443"/>
      <c r="O35" s="4"/>
    </row>
    <row r="36" spans="1:18" ht="20.25" customHeight="1">
      <c r="A36" s="4"/>
      <c r="B36" s="326"/>
      <c r="C36" s="17"/>
      <c r="D36" s="18"/>
      <c r="E36" s="13"/>
      <c r="F36" s="16"/>
      <c r="G36" s="15"/>
      <c r="H36" s="16"/>
      <c r="I36" s="1389" t="s">
        <v>317</v>
      </c>
      <c r="J36" s="1389"/>
      <c r="K36" s="1389"/>
      <c r="L36" s="1389"/>
      <c r="M36" s="698"/>
      <c r="N36" s="444"/>
      <c r="O36" s="4"/>
    </row>
    <row r="37" spans="1:18" ht="12.75" customHeight="1">
      <c r="A37" s="4"/>
      <c r="B37" s="326"/>
      <c r="C37" s="17"/>
      <c r="D37" s="18"/>
      <c r="E37" s="13"/>
      <c r="F37" s="16"/>
      <c r="G37" s="15"/>
      <c r="H37" s="16"/>
      <c r="I37" s="307" t="s">
        <v>318</v>
      </c>
      <c r="J37" s="307"/>
      <c r="K37" s="307"/>
      <c r="L37" s="307"/>
      <c r="M37" s="698"/>
      <c r="N37" s="444"/>
      <c r="O37" s="4"/>
    </row>
    <row r="38" spans="1:18" ht="12.75" customHeight="1">
      <c r="A38" s="4"/>
      <c r="B38" s="326"/>
      <c r="C38" s="17"/>
      <c r="D38" s="18"/>
      <c r="E38" s="13"/>
      <c r="F38" s="16"/>
      <c r="G38" s="15"/>
      <c r="H38" s="16"/>
      <c r="I38" s="1389" t="s">
        <v>355</v>
      </c>
      <c r="J38" s="1389"/>
      <c r="K38" s="1389"/>
      <c r="L38" s="1389"/>
      <c r="M38" s="698"/>
      <c r="N38" s="444"/>
      <c r="O38" s="4"/>
    </row>
    <row r="39" spans="1:18" ht="17.25" customHeight="1">
      <c r="A39" s="4"/>
      <c r="B39" s="326"/>
      <c r="C39" s="14"/>
      <c r="D39" s="18"/>
      <c r="E39" s="20"/>
      <c r="F39" s="18"/>
      <c r="G39" s="15"/>
      <c r="H39" s="18"/>
      <c r="I39" s="1393" t="s">
        <v>448</v>
      </c>
      <c r="J39" s="1389"/>
      <c r="K39" s="1389"/>
      <c r="L39" s="1389"/>
      <c r="M39" s="698"/>
      <c r="N39" s="443"/>
      <c r="O39" s="4"/>
    </row>
    <row r="40" spans="1:18" ht="15" customHeight="1">
      <c r="A40" s="4"/>
      <c r="B40" s="326"/>
      <c r="C40" s="17"/>
      <c r="D40" s="18"/>
      <c r="E40" s="13"/>
      <c r="F40" s="16"/>
      <c r="G40" s="15"/>
      <c r="H40" s="16"/>
      <c r="I40" s="1393" t="s">
        <v>354</v>
      </c>
      <c r="J40" s="1389"/>
      <c r="K40" s="1389"/>
      <c r="L40" s="1389"/>
      <c r="M40" s="698"/>
      <c r="N40" s="444"/>
      <c r="O40" s="4"/>
    </row>
    <row r="41" spans="1:18" ht="10.5" customHeight="1">
      <c r="A41" s="4"/>
      <c r="B41" s="326"/>
      <c r="C41" s="17"/>
      <c r="D41" s="18"/>
      <c r="E41" s="13"/>
      <c r="F41" s="16"/>
      <c r="G41" s="15"/>
      <c r="H41" s="16"/>
      <c r="I41" s="307"/>
      <c r="J41" s="307"/>
      <c r="K41" s="307"/>
      <c r="L41" s="307"/>
      <c r="M41" s="698"/>
      <c r="N41" s="444"/>
      <c r="O41" s="4"/>
    </row>
    <row r="42" spans="1:18" ht="16.5" customHeight="1">
      <c r="A42" s="4"/>
      <c r="B42" s="326"/>
      <c r="C42" s="17"/>
      <c r="D42" s="18"/>
      <c r="E42" s="13"/>
      <c r="F42" s="16"/>
      <c r="G42" s="15"/>
      <c r="H42" s="16"/>
      <c r="I42" s="1387" t="s">
        <v>52</v>
      </c>
      <c r="J42" s="1382"/>
      <c r="K42" s="1382"/>
      <c r="L42" s="1382"/>
      <c r="M42" s="698"/>
      <c r="N42" s="444"/>
      <c r="O42" s="4"/>
    </row>
    <row r="43" spans="1:18" ht="10.5" customHeight="1">
      <c r="A43" s="4"/>
      <c r="B43" s="326"/>
      <c r="C43" s="14"/>
      <c r="D43" s="18"/>
      <c r="E43" s="20"/>
      <c r="F43" s="18"/>
      <c r="G43" s="15"/>
      <c r="H43" s="18"/>
      <c r="I43" s="1392"/>
      <c r="J43" s="1392"/>
      <c r="K43" s="1392"/>
      <c r="L43" s="1392"/>
      <c r="M43" s="698"/>
      <c r="N43" s="443"/>
      <c r="O43" s="4"/>
    </row>
    <row r="44" spans="1:18" ht="16.5" customHeight="1">
      <c r="A44" s="4"/>
      <c r="B44" s="326"/>
      <c r="C44" s="17"/>
      <c r="D44" s="18"/>
      <c r="E44" s="13"/>
      <c r="F44" s="16"/>
      <c r="G44" s="15"/>
      <c r="H44" s="16"/>
      <c r="I44" s="1386" t="s">
        <v>23</v>
      </c>
      <c r="J44" s="1386"/>
      <c r="K44" s="1386"/>
      <c r="L44" s="1386"/>
      <c r="M44" s="698"/>
      <c r="N44" s="444"/>
      <c r="O44" s="4"/>
    </row>
    <row r="45" spans="1:18" ht="10.5" customHeight="1">
      <c r="A45" s="4"/>
      <c r="B45" s="326"/>
      <c r="C45" s="17"/>
      <c r="D45" s="18"/>
      <c r="E45" s="13"/>
      <c r="F45" s="16"/>
      <c r="G45" s="15"/>
      <c r="H45" s="16"/>
      <c r="I45" s="306"/>
      <c r="J45" s="306"/>
      <c r="K45" s="306"/>
      <c r="L45" s="306"/>
      <c r="M45" s="698"/>
      <c r="N45" s="444"/>
      <c r="O45" s="4"/>
    </row>
    <row r="46" spans="1:18" ht="16.5" customHeight="1">
      <c r="A46" s="4"/>
      <c r="B46" s="326"/>
      <c r="C46" s="14"/>
      <c r="D46" s="18"/>
      <c r="E46" s="20"/>
      <c r="F46" s="18"/>
      <c r="G46" s="15"/>
      <c r="H46" s="18"/>
      <c r="I46" s="1382" t="s">
        <v>19</v>
      </c>
      <c r="J46" s="1382"/>
      <c r="K46" s="1382"/>
      <c r="L46" s="1382"/>
      <c r="M46" s="698"/>
      <c r="N46" s="443"/>
      <c r="O46" s="4"/>
    </row>
    <row r="47" spans="1:18" ht="10.5" customHeight="1">
      <c r="A47" s="4"/>
      <c r="B47" s="326"/>
      <c r="C47" s="14"/>
      <c r="D47" s="18"/>
      <c r="E47" s="20"/>
      <c r="F47" s="18"/>
      <c r="G47" s="15"/>
      <c r="H47" s="18"/>
      <c r="I47" s="309"/>
      <c r="J47" s="309"/>
      <c r="K47" s="309"/>
      <c r="L47" s="309"/>
      <c r="M47" s="698"/>
      <c r="N47" s="443"/>
      <c r="O47" s="4"/>
    </row>
    <row r="48" spans="1:18" ht="16.5" customHeight="1">
      <c r="A48" s="4"/>
      <c r="B48" s="326"/>
      <c r="C48" s="17"/>
      <c r="D48" s="18"/>
      <c r="E48" s="13"/>
      <c r="F48" s="16"/>
      <c r="G48" s="15"/>
      <c r="H48" s="16"/>
      <c r="I48" s="1398" t="s">
        <v>10</v>
      </c>
      <c r="J48" s="1398"/>
      <c r="K48" s="1398"/>
      <c r="L48" s="1398"/>
      <c r="M48" s="698"/>
      <c r="N48" s="444"/>
      <c r="O48" s="4"/>
    </row>
    <row r="49" spans="1:15" ht="5.25" customHeight="1">
      <c r="A49" s="4"/>
      <c r="B49" s="326"/>
      <c r="C49" s="17"/>
      <c r="D49" s="18"/>
      <c r="E49" s="13"/>
      <c r="F49" s="16"/>
      <c r="G49" s="15"/>
      <c r="H49" s="16"/>
      <c r="I49" s="310"/>
      <c r="J49" s="310"/>
      <c r="K49" s="310"/>
      <c r="L49" s="310"/>
      <c r="M49" s="698"/>
      <c r="N49" s="444"/>
      <c r="O49" s="4"/>
    </row>
    <row r="50" spans="1:15" ht="12.75" customHeight="1">
      <c r="A50" s="4"/>
      <c r="B50" s="326"/>
      <c r="C50" s="17"/>
      <c r="D50" s="18"/>
      <c r="E50" s="13"/>
      <c r="F50" s="16"/>
      <c r="G50" s="15"/>
      <c r="H50" s="16"/>
      <c r="I50" s="8"/>
      <c r="J50" s="8"/>
      <c r="K50" s="8"/>
      <c r="L50" s="8"/>
      <c r="M50" s="654"/>
      <c r="N50" s="5"/>
      <c r="O50" s="4"/>
    </row>
    <row r="51" spans="1:15" ht="27.75" customHeight="1">
      <c r="A51" s="4"/>
      <c r="B51" s="326"/>
      <c r="C51" s="3"/>
      <c r="D51" s="8"/>
      <c r="E51" s="5"/>
      <c r="F51" s="2"/>
      <c r="G51" s="6"/>
      <c r="H51" s="2"/>
      <c r="I51" s="33"/>
      <c r="J51" s="33"/>
      <c r="K51" s="8"/>
      <c r="L51" s="8"/>
      <c r="M51" s="2"/>
      <c r="N51" s="5"/>
      <c r="O51" s="4"/>
    </row>
    <row r="52" spans="1:15" ht="20.25" customHeight="1">
      <c r="A52" s="4"/>
      <c r="B52" s="326"/>
      <c r="C52" s="5"/>
      <c r="D52" s="5"/>
      <c r="E52" s="5"/>
      <c r="F52" s="5"/>
      <c r="G52" s="5"/>
      <c r="H52" s="5"/>
      <c r="I52" s="5"/>
      <c r="J52" s="5"/>
      <c r="K52" s="5"/>
      <c r="L52" s="5"/>
      <c r="M52" s="5"/>
      <c r="N52" s="5"/>
      <c r="O52" s="4"/>
    </row>
    <row r="53" spans="1:15">
      <c r="A53" s="4"/>
      <c r="B53" s="507">
        <v>2</v>
      </c>
      <c r="C53" s="1394" t="s">
        <v>502</v>
      </c>
      <c r="D53" s="1394"/>
      <c r="E53" s="1394"/>
      <c r="F53" s="1395"/>
      <c r="G53" s="1396"/>
      <c r="H53" s="1396"/>
      <c r="I53" s="8"/>
      <c r="J53" s="8"/>
      <c r="K53" s="8"/>
      <c r="L53" s="8"/>
      <c r="M53" s="8"/>
      <c r="O53" s="4"/>
    </row>
    <row r="64" spans="1:15" ht="8.25" customHeight="1"/>
    <row r="66" spans="13:14" ht="9" customHeight="1">
      <c r="N66" s="9"/>
    </row>
    <row r="67" spans="13:14" ht="8.25" customHeight="1">
      <c r="M67" s="1397"/>
      <c r="N67" s="1397"/>
    </row>
    <row r="68" spans="13:14" ht="9.75" customHeight="1"/>
  </sheetData>
  <customSheetViews>
    <customSheetView guid="{D8E90C30-C61D-40A7-989F-8651AA8E91E2}" showPageBreaks="1" printArea="1" showRuler="0" topLeftCell="A28">
      <selection activeCell="M6" sqref="M6"/>
      <pageMargins left="0.15748031496062992" right="0.15748031496062992" top="0.19685039370078741" bottom="0.19685039370078741" header="0" footer="0"/>
      <printOptions horizontalCentered="1"/>
      <pageSetup paperSize="9" orientation="portrait" r:id="rId1"/>
      <headerFooter alignWithMargins="0"/>
    </customSheetView>
    <customSheetView guid="{5859C3A0-D6FB-40D9-B6C2-346CB5A63A0A}" showRuler="0">
      <selection activeCell="EW151" sqref="EW151:FA155"/>
      <pageMargins left="0.15748031496062992" right="0.15748031496062992" top="0.19685039370078741" bottom="0.19685039370078741" header="0" footer="0"/>
      <printOptions horizontalCentered="1"/>
      <pageSetup paperSize="9" orientation="portrait" r:id="rId2"/>
      <headerFooter alignWithMargins="0"/>
    </customSheetView>
    <customSheetView guid="{87E9DA1B-1CEB-458D-87A5-C4E38BAE485A}" showPageBreaks="1" printArea="1" showRuler="0">
      <selection activeCell="EW151" sqref="EW151:FA155"/>
      <pageMargins left="0.15748031496062992" right="0.15748031496062992" top="0.19685039370078741" bottom="0.19685039370078741" header="0" footer="0"/>
      <printOptions horizontalCentered="1"/>
      <pageSetup paperSize="9" orientation="portrait" r:id="rId3"/>
      <headerFooter alignWithMargins="0"/>
    </customSheetView>
  </customSheetViews>
  <mergeCells count="19">
    <mergeCell ref="C53:E53"/>
    <mergeCell ref="F53:H53"/>
    <mergeCell ref="M67:N67"/>
    <mergeCell ref="I48:L48"/>
    <mergeCell ref="I46:L46"/>
    <mergeCell ref="I31:J31"/>
    <mergeCell ref="C4:H21"/>
    <mergeCell ref="F1:H1"/>
    <mergeCell ref="I44:L44"/>
    <mergeCell ref="I42:L42"/>
    <mergeCell ref="I33:L33"/>
    <mergeCell ref="K31:L31"/>
    <mergeCell ref="C2:G2"/>
    <mergeCell ref="C3:G3"/>
    <mergeCell ref="I36:L36"/>
    <mergeCell ref="I38:L38"/>
    <mergeCell ref="I43:L43"/>
    <mergeCell ref="I39:L39"/>
    <mergeCell ref="I40:L40"/>
  </mergeCells>
  <phoneticPr fontId="3" type="noConversion"/>
  <printOptions horizontalCentered="1"/>
  <pageMargins left="0.15748031496062992" right="0.15748031496062992" top="0.19685039370078741" bottom="0.19685039370078741" header="0" footer="0"/>
  <pageSetup paperSize="9" orientation="portrait" r:id="rId4"/>
  <headerFooter alignWithMargins="0"/>
  <drawing r:id="rId5"/>
</worksheet>
</file>

<file path=xl/worksheets/sheet20.xml><?xml version="1.0" encoding="utf-8"?>
<worksheet xmlns="http://schemas.openxmlformats.org/spreadsheetml/2006/main" xmlns:r="http://schemas.openxmlformats.org/officeDocument/2006/relationships">
  <sheetPr codeName="Folha22" enableFormatConditionsCalculation="0">
    <tabColor indexed="55"/>
  </sheetPr>
  <dimension ref="A1:BF86"/>
  <sheetViews>
    <sheetView workbookViewId="0"/>
  </sheetViews>
  <sheetFormatPr defaultRowHeight="12.75"/>
  <cols>
    <col min="1" max="1" width="1" customWidth="1"/>
    <col min="2" max="2" width="2.5703125" customWidth="1"/>
    <col min="3" max="3" width="3" customWidth="1"/>
    <col min="4" max="4" width="9.85546875" customWidth="1"/>
    <col min="5" max="5" width="0.5703125" customWidth="1"/>
    <col min="6" max="6" width="5.85546875" customWidth="1"/>
    <col min="7" max="7" width="0.5703125" customWidth="1"/>
    <col min="8" max="8" width="5.85546875" customWidth="1"/>
    <col min="9" max="9" width="0.5703125" customWidth="1"/>
    <col min="10" max="10" width="5.7109375" customWidth="1"/>
    <col min="11" max="11" width="0.5703125" customWidth="1"/>
    <col min="12" max="12" width="5.5703125" customWidth="1"/>
    <col min="13" max="13" width="0.42578125" customWidth="1"/>
    <col min="14" max="14" width="5.7109375" customWidth="1"/>
    <col min="15" max="15" width="0.5703125" customWidth="1"/>
    <col min="16" max="16" width="5.7109375" customWidth="1"/>
    <col min="17" max="17" width="0.5703125" customWidth="1"/>
    <col min="18" max="18" width="5.7109375" customWidth="1"/>
    <col min="19" max="19" width="0.5703125" customWidth="1"/>
    <col min="20" max="20" width="5.7109375" customWidth="1"/>
    <col min="21" max="21" width="0.5703125" customWidth="1"/>
    <col min="22" max="22" width="5.7109375" style="70" customWidth="1"/>
    <col min="23" max="23" width="0.5703125" customWidth="1"/>
    <col min="24" max="24" width="5.7109375" customWidth="1"/>
    <col min="25" max="25" width="0.5703125" customWidth="1"/>
    <col min="26" max="26" width="5.7109375" customWidth="1"/>
    <col min="27" max="27" width="0.5703125" customWidth="1"/>
    <col min="28" max="28" width="5.7109375" customWidth="1"/>
    <col min="29" max="29" width="0.5703125" customWidth="1"/>
    <col min="30" max="30" width="5.7109375" customWidth="1"/>
    <col min="31" max="31" width="0.5703125" customWidth="1"/>
    <col min="32" max="32" width="2.5703125" customWidth="1"/>
    <col min="33" max="33" width="1" customWidth="1"/>
  </cols>
  <sheetData>
    <row r="1" spans="1:57" ht="13.5" customHeight="1">
      <c r="A1" s="4"/>
      <c r="B1" s="316"/>
      <c r="C1" s="316"/>
      <c r="D1" s="316"/>
      <c r="E1" s="316"/>
      <c r="F1" s="316"/>
      <c r="G1" s="317"/>
      <c r="H1" s="317"/>
      <c r="I1" s="317"/>
      <c r="J1" s="317"/>
      <c r="K1" s="317"/>
      <c r="L1" s="317"/>
      <c r="M1" s="317"/>
      <c r="N1" s="317"/>
      <c r="O1" s="317"/>
      <c r="P1" s="317"/>
      <c r="Q1" s="317"/>
      <c r="R1" s="317"/>
      <c r="S1" s="317"/>
      <c r="T1" s="317"/>
      <c r="U1" s="317"/>
      <c r="V1" s="317"/>
      <c r="W1" s="317"/>
      <c r="X1" s="1480" t="s">
        <v>394</v>
      </c>
      <c r="Y1" s="1480"/>
      <c r="Z1" s="1480"/>
      <c r="AA1" s="1480"/>
      <c r="AB1" s="1480"/>
      <c r="AC1" s="1480"/>
      <c r="AD1" s="1480"/>
      <c r="AE1" s="1480"/>
      <c r="AF1" s="1480"/>
      <c r="AG1" s="4"/>
      <c r="AH1" s="27"/>
      <c r="AI1" s="27"/>
      <c r="AJ1" s="27"/>
      <c r="AK1" s="27"/>
      <c r="AL1" s="27"/>
      <c r="AM1" s="27"/>
    </row>
    <row r="2" spans="1:57" ht="6" customHeight="1">
      <c r="A2" s="318"/>
      <c r="B2" s="1483"/>
      <c r="C2" s="1483"/>
      <c r="D2" s="1483"/>
      <c r="E2" s="21"/>
      <c r="F2" s="21"/>
      <c r="G2" s="21"/>
      <c r="H2" s="21"/>
      <c r="I2" s="21"/>
      <c r="J2" s="315"/>
      <c r="K2" s="315"/>
      <c r="L2" s="315"/>
      <c r="M2" s="315"/>
      <c r="N2" s="315"/>
      <c r="O2" s="315"/>
      <c r="P2" s="315"/>
      <c r="Q2" s="315"/>
      <c r="R2" s="315"/>
      <c r="S2" s="315"/>
      <c r="T2" s="315"/>
      <c r="U2" s="315"/>
      <c r="V2" s="315"/>
      <c r="W2" s="315"/>
      <c r="X2" s="315"/>
      <c r="Y2" s="315"/>
      <c r="Z2" s="8"/>
      <c r="AA2" s="8"/>
      <c r="AB2" s="8"/>
      <c r="AC2" s="8"/>
      <c r="AD2" s="8"/>
      <c r="AE2" s="8"/>
      <c r="AF2" s="8"/>
      <c r="AG2" s="4"/>
      <c r="AH2" s="27"/>
      <c r="AI2" s="27"/>
      <c r="AJ2" s="27"/>
      <c r="AK2" s="27"/>
      <c r="AL2" s="27"/>
      <c r="AM2" s="27"/>
    </row>
    <row r="3" spans="1:57" ht="12" customHeight="1">
      <c r="A3" s="318"/>
      <c r="B3" s="8"/>
      <c r="C3" s="8"/>
      <c r="D3" s="8"/>
      <c r="E3" s="8"/>
      <c r="F3" s="8"/>
      <c r="G3" s="8"/>
      <c r="H3" s="8"/>
      <c r="I3" s="8"/>
      <c r="J3" s="8"/>
      <c r="K3" s="8"/>
      <c r="L3" s="8"/>
      <c r="M3" s="8"/>
      <c r="N3" s="8"/>
      <c r="O3" s="8"/>
      <c r="P3" s="8"/>
      <c r="Q3" s="8"/>
      <c r="R3" s="8"/>
      <c r="S3" s="8"/>
      <c r="T3" s="8"/>
      <c r="U3" s="8"/>
      <c r="V3" s="8"/>
      <c r="W3" s="8"/>
      <c r="X3" s="8"/>
      <c r="Y3" s="8"/>
      <c r="Z3" s="8"/>
      <c r="AA3" s="8"/>
      <c r="AB3" s="22"/>
      <c r="AC3" s="8"/>
      <c r="AD3" s="22"/>
      <c r="AE3" s="8"/>
      <c r="AF3" s="8"/>
      <c r="AG3" s="4"/>
      <c r="AH3" s="27"/>
      <c r="AI3" s="27"/>
      <c r="AJ3" s="27"/>
      <c r="AK3" s="27"/>
      <c r="AL3" s="27"/>
      <c r="AM3" s="27"/>
    </row>
    <row r="4" spans="1:57" s="12" customFormat="1" ht="13.5" customHeight="1">
      <c r="A4" s="319"/>
      <c r="B4" s="19"/>
      <c r="C4" s="97"/>
      <c r="D4" s="91"/>
      <c r="E4" s="91"/>
      <c r="F4" s="91"/>
      <c r="G4" s="91"/>
      <c r="H4" s="91"/>
      <c r="I4" s="91"/>
      <c r="J4" s="91"/>
      <c r="K4" s="91"/>
      <c r="L4" s="91"/>
      <c r="M4" s="91"/>
      <c r="N4" s="91"/>
      <c r="O4" s="91"/>
      <c r="P4" s="91"/>
      <c r="Q4" s="91"/>
      <c r="R4" s="98"/>
      <c r="S4" s="98"/>
      <c r="T4" s="98"/>
      <c r="U4" s="98"/>
      <c r="V4" s="98"/>
      <c r="W4" s="98"/>
      <c r="X4" s="98"/>
      <c r="Y4" s="98"/>
      <c r="Z4" s="98"/>
      <c r="AA4" s="98"/>
      <c r="AB4" s="98"/>
      <c r="AC4" s="98"/>
      <c r="AD4" s="98"/>
      <c r="AE4" s="98"/>
      <c r="AF4" s="8"/>
      <c r="AG4" s="11"/>
      <c r="AH4" s="66"/>
      <c r="AI4" s="66"/>
      <c r="AJ4" s="66"/>
      <c r="AK4" s="66"/>
      <c r="AL4" s="66"/>
      <c r="AM4" s="66"/>
    </row>
    <row r="5" spans="1:57" ht="3.75" customHeight="1">
      <c r="A5" s="318"/>
      <c r="B5" s="8"/>
      <c r="C5" s="13"/>
      <c r="D5" s="13"/>
      <c r="E5" s="13"/>
      <c r="F5" s="1651"/>
      <c r="G5" s="1651"/>
      <c r="H5" s="1651"/>
      <c r="I5" s="1651"/>
      <c r="J5" s="1651"/>
      <c r="K5" s="1651"/>
      <c r="L5" s="1651"/>
      <c r="M5" s="13"/>
      <c r="N5" s="13"/>
      <c r="O5" s="13"/>
      <c r="P5" s="13"/>
      <c r="Q5" s="13"/>
      <c r="R5" s="5"/>
      <c r="S5" s="5"/>
      <c r="T5" s="5"/>
      <c r="U5" s="79"/>
      <c r="V5" s="5"/>
      <c r="W5" s="5"/>
      <c r="X5" s="5"/>
      <c r="Y5" s="5"/>
      <c r="Z5" s="5"/>
      <c r="AA5" s="5"/>
      <c r="AB5" s="5"/>
      <c r="AC5" s="5"/>
      <c r="AD5" s="5"/>
      <c r="AE5" s="5"/>
      <c r="AF5" s="8"/>
      <c r="AG5" s="4"/>
      <c r="AH5" s="27"/>
      <c r="AI5" s="27"/>
      <c r="AJ5" s="27"/>
      <c r="AK5" s="27"/>
      <c r="AL5" s="27"/>
      <c r="AM5" s="27"/>
    </row>
    <row r="6" spans="1:57" ht="9.75" customHeight="1">
      <c r="A6" s="318"/>
      <c r="B6" s="8"/>
      <c r="C6" s="13"/>
      <c r="D6" s="13"/>
      <c r="E6" s="15"/>
      <c r="F6" s="1650"/>
      <c r="G6" s="1650"/>
      <c r="H6" s="1650"/>
      <c r="I6" s="1650"/>
      <c r="J6" s="1650"/>
      <c r="K6" s="1650"/>
      <c r="L6" s="1650"/>
      <c r="M6" s="1650"/>
      <c r="N6" s="1650"/>
      <c r="O6" s="1650"/>
      <c r="P6" s="1650"/>
      <c r="Q6" s="1650"/>
      <c r="R6" s="1650"/>
      <c r="S6" s="1650"/>
      <c r="T6" s="1650"/>
      <c r="U6" s="1650"/>
      <c r="V6" s="1650"/>
      <c r="W6" s="15"/>
      <c r="X6" s="1650"/>
      <c r="Y6" s="1650"/>
      <c r="Z6" s="1650"/>
      <c r="AA6" s="1650"/>
      <c r="AB6" s="1650"/>
      <c r="AC6" s="1650"/>
      <c r="AD6" s="1650"/>
      <c r="AE6" s="15"/>
      <c r="AF6" s="8"/>
      <c r="AG6" s="4"/>
      <c r="AH6" s="27"/>
      <c r="AI6" s="27"/>
      <c r="AJ6" s="27"/>
      <c r="AK6" s="27"/>
      <c r="AL6" s="27"/>
      <c r="AM6" s="27"/>
    </row>
    <row r="7" spans="1:57" ht="12.75" customHeight="1">
      <c r="A7" s="318"/>
      <c r="B7" s="8"/>
      <c r="C7" s="13"/>
      <c r="D7" s="13"/>
      <c r="E7" s="15"/>
      <c r="F7" s="15"/>
      <c r="G7" s="15"/>
      <c r="H7" s="15"/>
      <c r="I7" s="15"/>
      <c r="J7" s="15"/>
      <c r="K7" s="15"/>
      <c r="L7" s="15"/>
      <c r="M7" s="15"/>
      <c r="N7" s="15"/>
      <c r="O7" s="15"/>
      <c r="P7" s="15"/>
      <c r="Q7" s="15"/>
      <c r="R7" s="15"/>
      <c r="S7" s="15"/>
      <c r="T7" s="15"/>
      <c r="U7" s="15"/>
      <c r="V7" s="15"/>
      <c r="W7" s="15"/>
      <c r="X7" s="15"/>
      <c r="Y7" s="15"/>
      <c r="Z7" s="15"/>
      <c r="AA7" s="15"/>
      <c r="AB7" s="15"/>
      <c r="AC7" s="15"/>
      <c r="AD7" s="15"/>
      <c r="AE7" s="15"/>
      <c r="AF7" s="5"/>
      <c r="AG7" s="4"/>
      <c r="AH7" s="27"/>
      <c r="AI7" s="108"/>
      <c r="AJ7" s="108"/>
      <c r="AK7" s="108"/>
      <c r="AL7" s="27"/>
      <c r="AM7" s="27"/>
    </row>
    <row r="8" spans="1:57" s="80" customFormat="1" ht="15" customHeight="1">
      <c r="A8" s="500"/>
      <c r="B8" s="99"/>
      <c r="C8" s="77"/>
      <c r="D8" s="78"/>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93"/>
      <c r="AG8" s="76"/>
      <c r="AH8" s="101"/>
      <c r="AI8" s="108"/>
      <c r="AJ8" s="108"/>
      <c r="AK8" s="108"/>
      <c r="AL8" s="90"/>
      <c r="AM8" s="90"/>
      <c r="AN8" s="12"/>
      <c r="AO8" s="12"/>
      <c r="AP8" s="12"/>
      <c r="AQ8" s="12"/>
      <c r="AR8"/>
      <c r="AS8" s="26"/>
      <c r="AT8" s="12"/>
      <c r="AU8" s="12"/>
      <c r="AV8" s="12"/>
      <c r="AW8" s="12"/>
      <c r="AX8" s="12"/>
      <c r="AY8" s="12"/>
      <c r="AZ8" s="12"/>
      <c r="BA8" s="12"/>
      <c r="BB8" s="12"/>
      <c r="BC8" s="12"/>
      <c r="BD8" s="12"/>
      <c r="BE8" s="12"/>
    </row>
    <row r="9" spans="1:57" ht="12" customHeight="1">
      <c r="A9" s="318"/>
      <c r="B9" s="8"/>
      <c r="C9" s="55"/>
      <c r="D9" s="18"/>
      <c r="E9" s="94"/>
      <c r="F9" s="94"/>
      <c r="G9" s="94"/>
      <c r="H9" s="94"/>
      <c r="I9" s="94"/>
      <c r="J9" s="94"/>
      <c r="K9" s="94"/>
      <c r="L9" s="94"/>
      <c r="M9" s="94"/>
      <c r="N9" s="94"/>
      <c r="O9" s="94"/>
      <c r="P9" s="94"/>
      <c r="Q9" s="94"/>
      <c r="R9" s="94"/>
      <c r="S9" s="94"/>
      <c r="T9" s="94"/>
      <c r="U9" s="94"/>
      <c r="V9" s="94"/>
      <c r="W9" s="94"/>
      <c r="X9" s="94"/>
      <c r="Y9" s="94"/>
      <c r="Z9" s="94"/>
      <c r="AA9" s="94"/>
      <c r="AB9" s="32"/>
      <c r="AC9" s="94"/>
      <c r="AD9" s="32"/>
      <c r="AE9" s="94"/>
      <c r="AF9" s="5"/>
      <c r="AG9" s="4"/>
      <c r="AH9" s="27"/>
      <c r="AI9" s="108"/>
      <c r="AJ9" s="108"/>
      <c r="AK9" s="108"/>
      <c r="AL9" s="27"/>
      <c r="AM9" s="27"/>
      <c r="AS9" s="26"/>
    </row>
    <row r="10" spans="1:57" ht="12" customHeight="1">
      <c r="A10" s="318"/>
      <c r="B10" s="8"/>
      <c r="C10" s="55"/>
      <c r="D10" s="18"/>
      <c r="E10" s="94"/>
      <c r="F10" s="94"/>
      <c r="G10" s="94"/>
      <c r="H10" s="94"/>
      <c r="I10" s="94"/>
      <c r="J10" s="94"/>
      <c r="K10" s="94"/>
      <c r="L10" s="94"/>
      <c r="M10" s="94"/>
      <c r="N10" s="94"/>
      <c r="O10" s="94"/>
      <c r="P10" s="94"/>
      <c r="Q10" s="94"/>
      <c r="R10" s="94"/>
      <c r="S10" s="94"/>
      <c r="T10" s="94"/>
      <c r="U10" s="94"/>
      <c r="V10" s="94"/>
      <c r="W10" s="94"/>
      <c r="X10" s="94"/>
      <c r="Y10" s="94"/>
      <c r="Z10" s="94"/>
      <c r="AA10" s="94"/>
      <c r="AB10" s="32"/>
      <c r="AC10" s="94"/>
      <c r="AD10" s="32"/>
      <c r="AE10" s="94"/>
      <c r="AF10" s="5"/>
      <c r="AG10" s="4"/>
      <c r="AH10" s="27"/>
      <c r="AI10" s="108"/>
      <c r="AJ10" s="108"/>
      <c r="AK10" s="108"/>
      <c r="AL10" s="27"/>
      <c r="AM10" s="27"/>
      <c r="AS10" s="26"/>
    </row>
    <row r="11" spans="1:57" ht="12" customHeight="1">
      <c r="A11" s="318"/>
      <c r="B11" s="8"/>
      <c r="C11" s="55"/>
      <c r="D11" s="18"/>
      <c r="E11" s="94"/>
      <c r="F11" s="94"/>
      <c r="G11" s="94"/>
      <c r="H11" s="94"/>
      <c r="I11" s="94"/>
      <c r="J11" s="94"/>
      <c r="K11" s="94"/>
      <c r="L11" s="94"/>
      <c r="M11" s="94"/>
      <c r="N11" s="94"/>
      <c r="O11" s="94"/>
      <c r="P11" s="94"/>
      <c r="Q11" s="94"/>
      <c r="R11" s="94"/>
      <c r="S11" s="94"/>
      <c r="T11" s="94"/>
      <c r="U11" s="94"/>
      <c r="V11" s="94"/>
      <c r="W11" s="94"/>
      <c r="X11" s="94"/>
      <c r="Y11" s="94"/>
      <c r="Z11" s="94"/>
      <c r="AA11" s="94"/>
      <c r="AB11" s="32"/>
      <c r="AC11" s="94"/>
      <c r="AD11" s="32"/>
      <c r="AE11" s="94"/>
      <c r="AF11" s="5"/>
      <c r="AG11" s="4"/>
      <c r="AH11" s="27"/>
      <c r="AI11" s="108"/>
      <c r="AJ11" s="108"/>
      <c r="AK11" s="108"/>
      <c r="AL11" s="27"/>
      <c r="AM11" s="27"/>
      <c r="AS11" s="26"/>
    </row>
    <row r="12" spans="1:57" ht="12" customHeight="1">
      <c r="A12" s="318"/>
      <c r="B12" s="8"/>
      <c r="C12" s="55"/>
      <c r="D12" s="18"/>
      <c r="E12" s="94"/>
      <c r="F12" s="94"/>
      <c r="G12" s="94"/>
      <c r="H12" s="94"/>
      <c r="I12" s="94"/>
      <c r="J12" s="94"/>
      <c r="K12" s="94"/>
      <c r="L12" s="94"/>
      <c r="M12" s="94"/>
      <c r="N12" s="94"/>
      <c r="O12" s="94"/>
      <c r="P12" s="94"/>
      <c r="Q12" s="94"/>
      <c r="R12" s="94"/>
      <c r="S12" s="94"/>
      <c r="T12" s="94"/>
      <c r="U12" s="94"/>
      <c r="V12" s="94"/>
      <c r="W12" s="94"/>
      <c r="X12" s="94"/>
      <c r="Y12" s="94"/>
      <c r="Z12" s="94"/>
      <c r="AA12" s="94"/>
      <c r="AB12" s="32"/>
      <c r="AC12" s="94"/>
      <c r="AD12" s="32"/>
      <c r="AE12" s="94"/>
      <c r="AF12" s="5"/>
      <c r="AG12" s="4"/>
      <c r="AH12" s="27"/>
      <c r="AI12" s="27"/>
      <c r="AJ12" s="27"/>
      <c r="AK12" s="27"/>
      <c r="AL12" s="27"/>
      <c r="AM12" s="27"/>
      <c r="AS12" s="26"/>
    </row>
    <row r="13" spans="1:57" ht="12" customHeight="1">
      <c r="A13" s="318"/>
      <c r="B13" s="8"/>
      <c r="C13" s="55"/>
      <c r="D13" s="18"/>
      <c r="E13" s="94"/>
      <c r="F13" s="94"/>
      <c r="G13" s="94"/>
      <c r="H13" s="94"/>
      <c r="I13" s="94"/>
      <c r="J13" s="94"/>
      <c r="K13" s="94"/>
      <c r="L13" s="94"/>
      <c r="M13" s="94"/>
      <c r="N13" s="94"/>
      <c r="O13" s="94"/>
      <c r="P13" s="94"/>
      <c r="Q13" s="94"/>
      <c r="R13" s="94"/>
      <c r="S13" s="94"/>
      <c r="T13" s="94"/>
      <c r="U13" s="94"/>
      <c r="V13" s="94"/>
      <c r="W13" s="94"/>
      <c r="X13" s="94"/>
      <c r="Y13" s="94"/>
      <c r="Z13" s="94"/>
      <c r="AA13" s="94"/>
      <c r="AB13" s="32"/>
      <c r="AC13" s="94"/>
      <c r="AD13" s="32"/>
      <c r="AE13" s="94"/>
      <c r="AF13" s="5"/>
      <c r="AG13" s="4"/>
      <c r="AH13" s="27"/>
      <c r="AI13" s="27"/>
      <c r="AJ13" s="27"/>
      <c r="AK13" s="27"/>
      <c r="AL13" s="27"/>
      <c r="AM13" s="27"/>
    </row>
    <row r="14" spans="1:57" ht="12" customHeight="1">
      <c r="A14" s="318"/>
      <c r="B14" s="8"/>
      <c r="C14" s="55"/>
      <c r="D14" s="18"/>
      <c r="E14" s="94"/>
      <c r="F14" s="94"/>
      <c r="G14" s="94"/>
      <c r="H14" s="94"/>
      <c r="I14" s="94"/>
      <c r="J14" s="94"/>
      <c r="K14" s="94"/>
      <c r="L14" s="94"/>
      <c r="M14" s="94"/>
      <c r="N14" s="94"/>
      <c r="O14" s="94"/>
      <c r="P14" s="94"/>
      <c r="Q14" s="94"/>
      <c r="R14" s="94"/>
      <c r="S14" s="94"/>
      <c r="T14" s="94"/>
      <c r="U14" s="94"/>
      <c r="V14" s="94"/>
      <c r="W14" s="94"/>
      <c r="X14" s="94"/>
      <c r="Y14" s="94"/>
      <c r="Z14" s="94"/>
      <c r="AA14" s="94"/>
      <c r="AB14" s="32"/>
      <c r="AC14" s="94"/>
      <c r="AD14" s="32"/>
      <c r="AE14" s="94"/>
      <c r="AF14" s="5"/>
      <c r="AG14" s="4"/>
      <c r="AH14" s="27"/>
      <c r="AI14" s="27"/>
      <c r="AJ14" s="27"/>
      <c r="AK14" s="27"/>
      <c r="AL14" s="27"/>
      <c r="AM14" s="27"/>
    </row>
    <row r="15" spans="1:57" ht="12" customHeight="1">
      <c r="A15" s="318"/>
      <c r="B15" s="8"/>
      <c r="C15" s="55"/>
      <c r="D15" s="18"/>
      <c r="E15" s="94"/>
      <c r="F15" s="94"/>
      <c r="G15" s="94"/>
      <c r="H15" s="94"/>
      <c r="I15" s="94"/>
      <c r="J15" s="94"/>
      <c r="K15" s="94"/>
      <c r="L15" s="94"/>
      <c r="M15" s="94"/>
      <c r="N15" s="94"/>
      <c r="O15" s="94"/>
      <c r="P15" s="94"/>
      <c r="Q15" s="94"/>
      <c r="R15" s="94"/>
      <c r="S15" s="94"/>
      <c r="T15" s="94"/>
      <c r="U15" s="94"/>
      <c r="V15" s="94"/>
      <c r="W15" s="94"/>
      <c r="X15" s="94"/>
      <c r="Y15" s="94"/>
      <c r="Z15" s="94"/>
      <c r="AA15" s="94"/>
      <c r="AB15" s="32"/>
      <c r="AC15" s="94"/>
      <c r="AD15" s="32"/>
      <c r="AE15" s="94"/>
      <c r="AF15" s="5"/>
      <c r="AG15" s="4"/>
      <c r="AH15" s="27"/>
      <c r="AI15" s="27"/>
      <c r="AJ15" s="27"/>
      <c r="AK15" s="27"/>
      <c r="AL15" s="27"/>
      <c r="AM15" s="27"/>
    </row>
    <row r="16" spans="1:57" ht="12" customHeight="1">
      <c r="A16" s="318"/>
      <c r="B16" s="8"/>
      <c r="C16" s="55"/>
      <c r="D16" s="18"/>
      <c r="E16" s="94"/>
      <c r="F16" s="94"/>
      <c r="G16" s="94"/>
      <c r="H16" s="94"/>
      <c r="I16" s="94"/>
      <c r="J16" s="94"/>
      <c r="K16" s="94"/>
      <c r="L16" s="94"/>
      <c r="M16" s="94"/>
      <c r="N16" s="94"/>
      <c r="O16" s="94"/>
      <c r="P16" s="94"/>
      <c r="Q16" s="94"/>
      <c r="R16" s="94"/>
      <c r="S16" s="94"/>
      <c r="T16" s="94"/>
      <c r="U16" s="94"/>
      <c r="V16" s="94"/>
      <c r="W16" s="94"/>
      <c r="X16" s="94"/>
      <c r="Y16" s="94"/>
      <c r="Z16" s="94"/>
      <c r="AA16" s="94"/>
      <c r="AB16" s="32"/>
      <c r="AC16" s="94"/>
      <c r="AD16" s="32"/>
      <c r="AE16" s="94"/>
      <c r="AF16" s="5"/>
      <c r="AG16" s="4"/>
      <c r="AH16" s="27"/>
      <c r="AI16" s="27"/>
      <c r="AJ16" s="27"/>
      <c r="AK16" s="27"/>
      <c r="AL16" s="27"/>
      <c r="AM16" s="27"/>
    </row>
    <row r="17" spans="1:53" ht="12" customHeight="1">
      <c r="A17" s="318"/>
      <c r="B17" s="8"/>
      <c r="C17" s="55"/>
      <c r="D17" s="18"/>
      <c r="E17" s="94"/>
      <c r="F17" s="94"/>
      <c r="G17" s="94"/>
      <c r="H17" s="94"/>
      <c r="I17" s="94"/>
      <c r="J17" s="94"/>
      <c r="K17" s="94"/>
      <c r="L17" s="94"/>
      <c r="M17" s="94"/>
      <c r="N17" s="94"/>
      <c r="O17" s="94"/>
      <c r="P17" s="94"/>
      <c r="Q17" s="94"/>
      <c r="R17" s="94"/>
      <c r="S17" s="94"/>
      <c r="T17" s="94"/>
      <c r="U17" s="94"/>
      <c r="V17" s="94"/>
      <c r="W17" s="94"/>
      <c r="X17" s="94"/>
      <c r="Y17" s="94"/>
      <c r="Z17" s="94"/>
      <c r="AA17" s="94"/>
      <c r="AB17" s="32"/>
      <c r="AC17" s="94"/>
      <c r="AD17" s="32"/>
      <c r="AE17" s="94"/>
      <c r="AF17" s="5"/>
      <c r="AG17" s="4"/>
      <c r="AH17" s="27"/>
      <c r="AI17" s="27"/>
      <c r="AJ17" s="27"/>
      <c r="AK17" s="27"/>
      <c r="AL17" s="27"/>
      <c r="AM17" s="27"/>
    </row>
    <row r="18" spans="1:53" ht="12" customHeight="1">
      <c r="A18" s="318"/>
      <c r="B18" s="8"/>
      <c r="C18" s="55"/>
      <c r="D18" s="18"/>
      <c r="E18" s="94"/>
      <c r="F18" s="94"/>
      <c r="G18" s="94"/>
      <c r="H18" s="94"/>
      <c r="I18" s="94"/>
      <c r="J18" s="94"/>
      <c r="K18" s="94"/>
      <c r="L18" s="94"/>
      <c r="M18" s="94"/>
      <c r="N18" s="94"/>
      <c r="O18" s="94"/>
      <c r="P18" s="94"/>
      <c r="Q18" s="94"/>
      <c r="R18" s="94"/>
      <c r="S18" s="94"/>
      <c r="T18" s="94"/>
      <c r="U18" s="94"/>
      <c r="V18" s="94"/>
      <c r="W18" s="94"/>
      <c r="X18" s="94"/>
      <c r="Y18" s="94"/>
      <c r="Z18" s="94"/>
      <c r="AA18" s="94"/>
      <c r="AB18" s="32"/>
      <c r="AC18" s="94"/>
      <c r="AD18" s="32"/>
      <c r="AE18" s="94"/>
      <c r="AF18" s="5"/>
      <c r="AG18" s="4"/>
      <c r="AH18" s="27"/>
      <c r="AI18" s="27"/>
      <c r="AJ18" s="27"/>
      <c r="AK18" s="27"/>
      <c r="AL18" s="27"/>
      <c r="AM18" s="27"/>
    </row>
    <row r="19" spans="1:53" ht="12" customHeight="1">
      <c r="A19" s="318"/>
      <c r="B19" s="8"/>
      <c r="C19" s="55"/>
      <c r="D19" s="18"/>
      <c r="E19" s="94"/>
      <c r="F19" s="94"/>
      <c r="G19" s="94"/>
      <c r="H19" s="94"/>
      <c r="I19" s="94"/>
      <c r="J19" s="94"/>
      <c r="K19" s="94"/>
      <c r="L19" s="94"/>
      <c r="M19" s="94"/>
      <c r="N19" s="94"/>
      <c r="O19" s="94"/>
      <c r="P19" s="94"/>
      <c r="Q19" s="94"/>
      <c r="R19" s="94"/>
      <c r="S19" s="94"/>
      <c r="T19" s="94"/>
      <c r="U19" s="94"/>
      <c r="V19" s="94"/>
      <c r="W19" s="94"/>
      <c r="X19" s="94"/>
      <c r="Y19" s="94"/>
      <c r="Z19" s="94"/>
      <c r="AA19" s="94"/>
      <c r="AB19" s="32"/>
      <c r="AC19" s="94"/>
      <c r="AD19" s="32"/>
      <c r="AE19" s="94"/>
      <c r="AF19" s="5"/>
      <c r="AG19" s="4"/>
      <c r="AH19" s="27"/>
      <c r="AI19" s="27"/>
      <c r="AJ19" s="27"/>
      <c r="AK19" s="27"/>
      <c r="AL19" s="27"/>
      <c r="AM19" s="27"/>
    </row>
    <row r="20" spans="1:53" ht="12" customHeight="1">
      <c r="A20" s="318"/>
      <c r="B20" s="8"/>
      <c r="C20" s="55"/>
      <c r="D20" s="18"/>
      <c r="E20" s="94"/>
      <c r="F20" s="94"/>
      <c r="G20" s="94"/>
      <c r="H20" s="94"/>
      <c r="I20" s="94"/>
      <c r="J20" s="94"/>
      <c r="K20" s="94"/>
      <c r="L20" s="94"/>
      <c r="M20" s="94"/>
      <c r="N20" s="94"/>
      <c r="O20" s="94"/>
      <c r="P20" s="94"/>
      <c r="Q20" s="94"/>
      <c r="R20" s="94"/>
      <c r="S20" s="94"/>
      <c r="T20" s="94"/>
      <c r="U20" s="94"/>
      <c r="V20" s="94"/>
      <c r="W20" s="94"/>
      <c r="X20" s="94"/>
      <c r="Y20" s="94"/>
      <c r="Z20" s="94"/>
      <c r="AA20" s="94"/>
      <c r="AB20" s="32"/>
      <c r="AC20" s="94"/>
      <c r="AD20" s="32"/>
      <c r="AE20" s="94"/>
      <c r="AF20" s="5"/>
      <c r="AG20" s="4"/>
      <c r="AH20" s="27"/>
      <c r="AI20" s="27"/>
      <c r="AJ20" s="27"/>
      <c r="AK20" s="27"/>
      <c r="AL20" s="27"/>
      <c r="AM20" s="27"/>
    </row>
    <row r="21" spans="1:53" ht="12" customHeight="1">
      <c r="A21" s="318"/>
      <c r="B21" s="8"/>
      <c r="C21" s="55"/>
      <c r="D21" s="18"/>
      <c r="E21" s="94"/>
      <c r="F21" s="94"/>
      <c r="G21" s="94"/>
      <c r="H21" s="94"/>
      <c r="I21" s="94"/>
      <c r="J21" s="94"/>
      <c r="K21" s="94"/>
      <c r="L21" s="94"/>
      <c r="M21" s="94"/>
      <c r="N21" s="94"/>
      <c r="O21" s="94"/>
      <c r="P21" s="94"/>
      <c r="Q21" s="94"/>
      <c r="R21" s="94"/>
      <c r="S21" s="94"/>
      <c r="T21" s="94"/>
      <c r="U21" s="94"/>
      <c r="V21" s="94"/>
      <c r="W21" s="94"/>
      <c r="X21" s="94"/>
      <c r="Y21" s="94"/>
      <c r="Z21" s="94"/>
      <c r="AA21" s="94"/>
      <c r="AB21" s="32"/>
      <c r="AC21" s="94"/>
      <c r="AD21" s="32"/>
      <c r="AE21" s="94"/>
      <c r="AF21" s="5"/>
      <c r="AG21" s="4"/>
      <c r="AH21" s="27"/>
      <c r="AI21" s="27"/>
      <c r="AJ21" s="27"/>
      <c r="AK21" s="27"/>
      <c r="AL21" s="27"/>
      <c r="AM21" s="27"/>
    </row>
    <row r="22" spans="1:53" ht="12" customHeight="1">
      <c r="A22" s="318"/>
      <c r="B22" s="8"/>
      <c r="C22" s="55"/>
      <c r="D22" s="18"/>
      <c r="E22" s="94"/>
      <c r="F22" s="94"/>
      <c r="G22" s="94"/>
      <c r="H22" s="94"/>
      <c r="I22" s="94"/>
      <c r="J22" s="94"/>
      <c r="K22" s="94"/>
      <c r="L22" s="94"/>
      <c r="M22" s="94"/>
      <c r="N22" s="94"/>
      <c r="O22" s="94"/>
      <c r="P22" s="94"/>
      <c r="Q22" s="94"/>
      <c r="R22" s="94"/>
      <c r="S22" s="94"/>
      <c r="T22" s="94"/>
      <c r="U22" s="94"/>
      <c r="V22" s="94"/>
      <c r="W22" s="94"/>
      <c r="X22" s="94"/>
      <c r="Y22" s="94"/>
      <c r="Z22" s="94"/>
      <c r="AA22" s="94"/>
      <c r="AB22" s="32"/>
      <c r="AC22" s="94"/>
      <c r="AD22" s="32"/>
      <c r="AE22" s="94"/>
      <c r="AF22" s="5"/>
      <c r="AG22" s="4"/>
      <c r="AH22" s="27"/>
      <c r="AI22" s="27"/>
      <c r="AJ22" s="27"/>
      <c r="AK22" s="27"/>
      <c r="AL22" s="27"/>
      <c r="AM22" s="27"/>
    </row>
    <row r="23" spans="1:53" ht="12" customHeight="1">
      <c r="A23" s="318"/>
      <c r="B23" s="8"/>
      <c r="C23" s="55"/>
      <c r="D23" s="18"/>
      <c r="E23" s="94"/>
      <c r="F23" s="94"/>
      <c r="G23" s="94"/>
      <c r="H23" s="94"/>
      <c r="I23" s="94"/>
      <c r="J23" s="94"/>
      <c r="K23" s="94"/>
      <c r="L23" s="94"/>
      <c r="M23" s="94"/>
      <c r="N23" s="94"/>
      <c r="O23" s="94"/>
      <c r="P23" s="94"/>
      <c r="Q23" s="94"/>
      <c r="R23" s="94"/>
      <c r="S23" s="94"/>
      <c r="T23" s="94"/>
      <c r="U23" s="94"/>
      <c r="V23" s="94"/>
      <c r="W23" s="94"/>
      <c r="X23" s="94"/>
      <c r="Y23" s="94"/>
      <c r="Z23" s="94"/>
      <c r="AA23" s="94"/>
      <c r="AB23" s="32"/>
      <c r="AC23" s="94"/>
      <c r="AD23" s="32"/>
      <c r="AE23" s="94"/>
      <c r="AF23" s="5"/>
      <c r="AG23" s="4"/>
      <c r="AH23" s="27"/>
      <c r="AI23" s="27"/>
      <c r="AJ23" s="27"/>
      <c r="AK23" s="27"/>
      <c r="AL23" s="27"/>
      <c r="AM23" s="27"/>
    </row>
    <row r="24" spans="1:53" ht="12" customHeight="1">
      <c r="A24" s="318"/>
      <c r="B24" s="8"/>
      <c r="C24" s="55"/>
      <c r="D24" s="18"/>
      <c r="E24" s="94"/>
      <c r="F24" s="94"/>
      <c r="G24" s="94"/>
      <c r="H24" s="94"/>
      <c r="I24" s="94"/>
      <c r="J24" s="94"/>
      <c r="K24" s="94"/>
      <c r="L24" s="94"/>
      <c r="M24" s="94"/>
      <c r="N24" s="94"/>
      <c r="O24" s="94"/>
      <c r="P24" s="94"/>
      <c r="Q24" s="94"/>
      <c r="R24" s="94"/>
      <c r="S24" s="94"/>
      <c r="T24" s="94"/>
      <c r="U24" s="94"/>
      <c r="V24" s="94"/>
      <c r="W24" s="94"/>
      <c r="X24" s="94"/>
      <c r="Y24" s="94"/>
      <c r="Z24" s="94"/>
      <c r="AA24" s="94"/>
      <c r="AB24" s="32"/>
      <c r="AC24" s="94"/>
      <c r="AD24" s="32"/>
      <c r="AE24" s="94"/>
      <c r="AF24" s="5"/>
      <c r="AG24" s="4"/>
      <c r="AH24" s="27"/>
      <c r="AI24" s="27"/>
      <c r="AJ24" s="27"/>
      <c r="AK24" s="27"/>
      <c r="AL24" s="27"/>
      <c r="AM24" s="27"/>
    </row>
    <row r="25" spans="1:53" ht="12" customHeight="1">
      <c r="A25" s="318"/>
      <c r="B25" s="8"/>
      <c r="C25" s="55"/>
      <c r="D25" s="18"/>
      <c r="E25" s="94"/>
      <c r="F25" s="94"/>
      <c r="G25" s="94"/>
      <c r="H25" s="94"/>
      <c r="I25" s="94"/>
      <c r="J25" s="94"/>
      <c r="K25" s="94"/>
      <c r="L25" s="94"/>
      <c r="M25" s="94"/>
      <c r="N25" s="94"/>
      <c r="O25" s="94"/>
      <c r="P25" s="94"/>
      <c r="Q25" s="94"/>
      <c r="R25" s="94"/>
      <c r="S25" s="94"/>
      <c r="T25" s="94"/>
      <c r="U25" s="94"/>
      <c r="V25" s="94"/>
      <c r="W25" s="94"/>
      <c r="X25" s="94"/>
      <c r="Y25" s="94"/>
      <c r="Z25" s="94"/>
      <c r="AA25" s="94"/>
      <c r="AB25" s="32"/>
      <c r="AC25" s="94"/>
      <c r="AD25" s="32"/>
      <c r="AE25" s="94"/>
      <c r="AF25" s="5"/>
      <c r="AG25" s="4"/>
      <c r="AH25" s="27"/>
      <c r="AI25" s="27"/>
      <c r="AJ25" s="27"/>
      <c r="AK25" s="27"/>
      <c r="AL25" s="27"/>
      <c r="AM25" s="27"/>
    </row>
    <row r="26" spans="1:53" ht="12" customHeight="1">
      <c r="A26" s="318"/>
      <c r="B26" s="8"/>
      <c r="C26" s="55"/>
      <c r="D26" s="18"/>
      <c r="E26" s="94"/>
      <c r="F26" s="94"/>
      <c r="G26" s="94"/>
      <c r="H26" s="94"/>
      <c r="I26" s="94"/>
      <c r="J26" s="94"/>
      <c r="K26" s="94"/>
      <c r="L26" s="94"/>
      <c r="M26" s="94"/>
      <c r="N26" s="94"/>
      <c r="O26" s="94"/>
      <c r="P26" s="94"/>
      <c r="Q26" s="94"/>
      <c r="R26" s="94"/>
      <c r="S26" s="94"/>
      <c r="T26" s="94"/>
      <c r="U26" s="94"/>
      <c r="V26" s="94"/>
      <c r="W26" s="94"/>
      <c r="X26" s="94"/>
      <c r="Y26" s="94"/>
      <c r="Z26" s="94"/>
      <c r="AA26" s="94"/>
      <c r="AB26" s="32"/>
      <c r="AC26" s="94"/>
      <c r="AD26" s="32"/>
      <c r="AE26" s="94"/>
      <c r="AF26" s="5"/>
      <c r="AG26" s="4"/>
      <c r="AH26" s="27"/>
      <c r="AI26" s="27"/>
      <c r="AJ26" s="27"/>
      <c r="AK26" s="27"/>
      <c r="AL26" s="27"/>
      <c r="AM26" s="27"/>
    </row>
    <row r="27" spans="1:53" ht="12" customHeight="1">
      <c r="A27" s="318"/>
      <c r="B27" s="8"/>
      <c r="C27" s="55"/>
      <c r="D27" s="18"/>
      <c r="E27" s="94"/>
      <c r="F27" s="94"/>
      <c r="G27" s="94"/>
      <c r="H27" s="94"/>
      <c r="I27" s="94"/>
      <c r="J27" s="94"/>
      <c r="K27" s="94"/>
      <c r="L27" s="94"/>
      <c r="M27" s="94"/>
      <c r="N27" s="94"/>
      <c r="O27" s="94"/>
      <c r="P27" s="94"/>
      <c r="Q27" s="94"/>
      <c r="R27" s="94"/>
      <c r="S27" s="94"/>
      <c r="T27" s="94"/>
      <c r="U27" s="94"/>
      <c r="V27" s="94"/>
      <c r="W27" s="94"/>
      <c r="X27" s="94"/>
      <c r="Y27" s="94"/>
      <c r="Z27" s="94"/>
      <c r="AA27" s="94"/>
      <c r="AB27" s="32"/>
      <c r="AC27" s="94"/>
      <c r="AD27" s="32"/>
      <c r="AE27" s="94"/>
      <c r="AF27" s="5"/>
      <c r="AG27" s="4"/>
      <c r="AH27" s="27"/>
      <c r="AI27" s="27"/>
      <c r="AJ27" s="27"/>
      <c r="AK27" s="27"/>
      <c r="AL27" s="27"/>
      <c r="AM27" s="27"/>
    </row>
    <row r="28" spans="1:53" ht="12" customHeight="1">
      <c r="A28" s="318"/>
      <c r="B28" s="8"/>
      <c r="C28" s="55"/>
      <c r="D28" s="18"/>
      <c r="E28" s="94"/>
      <c r="F28" s="94"/>
      <c r="G28" s="94"/>
      <c r="H28" s="94"/>
      <c r="I28" s="94"/>
      <c r="J28" s="94"/>
      <c r="K28" s="94"/>
      <c r="L28" s="94"/>
      <c r="M28" s="94"/>
      <c r="N28" s="94"/>
      <c r="O28" s="94"/>
      <c r="P28" s="94"/>
      <c r="Q28" s="94"/>
      <c r="R28" s="94"/>
      <c r="S28" s="94"/>
      <c r="T28" s="94"/>
      <c r="U28" s="94"/>
      <c r="V28" s="94"/>
      <c r="W28" s="94"/>
      <c r="X28" s="94"/>
      <c r="Y28" s="94"/>
      <c r="Z28" s="94"/>
      <c r="AA28" s="94"/>
      <c r="AB28" s="32"/>
      <c r="AC28" s="94"/>
      <c r="AD28" s="32"/>
      <c r="AE28" s="94"/>
      <c r="AF28" s="5"/>
      <c r="AG28" s="4"/>
      <c r="AH28" s="27"/>
      <c r="AI28" s="27"/>
      <c r="AJ28" s="27"/>
      <c r="AK28" s="27"/>
      <c r="AL28" s="27"/>
      <c r="AM28" s="27"/>
      <c r="AR28" s="28"/>
      <c r="AS28" s="64"/>
    </row>
    <row r="29" spans="1:53" ht="6" customHeight="1">
      <c r="A29" s="318"/>
      <c r="B29" s="8"/>
      <c r="C29" s="55"/>
      <c r="D29" s="18"/>
      <c r="E29" s="18"/>
      <c r="F29" s="18"/>
      <c r="G29" s="18"/>
      <c r="H29" s="18"/>
      <c r="I29" s="18"/>
      <c r="J29" s="18"/>
      <c r="K29" s="18"/>
      <c r="L29" s="18"/>
      <c r="M29" s="18"/>
      <c r="N29" s="18"/>
      <c r="O29" s="18"/>
      <c r="P29" s="18"/>
      <c r="Q29" s="18"/>
      <c r="R29" s="16"/>
      <c r="S29" s="16"/>
      <c r="T29" s="16"/>
      <c r="U29" s="16"/>
      <c r="V29" s="24"/>
      <c r="W29" s="16"/>
      <c r="X29" s="16"/>
      <c r="Y29" s="16"/>
      <c r="Z29" s="16"/>
      <c r="AA29" s="16"/>
      <c r="AB29" s="16"/>
      <c r="AC29" s="16"/>
      <c r="AD29" s="16"/>
      <c r="AE29" s="16"/>
      <c r="AF29" s="5"/>
      <c r="AG29" s="4"/>
      <c r="AH29" s="27"/>
      <c r="AI29" s="27"/>
      <c r="AJ29" s="27"/>
      <c r="AK29" s="27"/>
      <c r="AL29" s="27"/>
      <c r="AM29" s="27"/>
    </row>
    <row r="30" spans="1:53" ht="6" customHeight="1">
      <c r="A30" s="318"/>
      <c r="B30" s="8"/>
      <c r="C30" s="69"/>
      <c r="D30" s="18"/>
      <c r="E30" s="18"/>
      <c r="F30" s="18"/>
      <c r="G30" s="18"/>
      <c r="H30" s="18"/>
      <c r="I30" s="18"/>
      <c r="J30" s="18"/>
      <c r="K30" s="18"/>
      <c r="L30" s="18"/>
      <c r="M30" s="18"/>
      <c r="N30" s="18"/>
      <c r="O30" s="18"/>
      <c r="P30" s="18"/>
      <c r="Q30" s="18"/>
      <c r="R30" s="16"/>
      <c r="S30" s="16"/>
      <c r="T30" s="16"/>
      <c r="U30" s="16"/>
      <c r="V30" s="24"/>
      <c r="W30" s="16"/>
      <c r="X30" s="16"/>
      <c r="Y30" s="16"/>
      <c r="Z30" s="16"/>
      <c r="AA30" s="16"/>
      <c r="AB30" s="16"/>
      <c r="AC30" s="16"/>
      <c r="AD30" s="16"/>
      <c r="AE30" s="16"/>
      <c r="AF30" s="5"/>
      <c r="AG30" s="4"/>
      <c r="AH30" s="27"/>
      <c r="AI30" s="27"/>
      <c r="AJ30" s="27"/>
      <c r="AK30" s="27"/>
      <c r="AL30" s="27"/>
      <c r="AM30" s="27"/>
    </row>
    <row r="31" spans="1:53" ht="9" customHeight="1">
      <c r="A31" s="318"/>
      <c r="B31" s="8"/>
      <c r="C31" s="61"/>
      <c r="D31" s="61"/>
      <c r="E31" s="61"/>
      <c r="F31" s="61"/>
      <c r="G31" s="61"/>
      <c r="H31" s="61"/>
      <c r="I31" s="61"/>
      <c r="J31" s="18"/>
      <c r="K31" s="18"/>
      <c r="L31" s="18"/>
      <c r="M31" s="18"/>
      <c r="N31" s="18"/>
      <c r="O31" s="18"/>
      <c r="P31" s="18"/>
      <c r="Q31" s="18"/>
      <c r="R31" s="16"/>
      <c r="S31" s="16"/>
      <c r="T31" s="16"/>
      <c r="U31" s="16"/>
      <c r="V31" s="24"/>
      <c r="W31" s="16"/>
      <c r="X31" s="16"/>
      <c r="Y31" s="16"/>
      <c r="Z31" s="16"/>
      <c r="AA31" s="16"/>
      <c r="AB31" s="16"/>
      <c r="AC31" s="16"/>
      <c r="AD31" s="16"/>
      <c r="AE31" s="16"/>
      <c r="AF31" s="5"/>
      <c r="AG31" s="4"/>
      <c r="AH31" s="27"/>
      <c r="AI31" s="27"/>
      <c r="AJ31" s="27"/>
      <c r="AK31" s="27"/>
      <c r="AL31" s="27"/>
      <c r="AM31" s="27"/>
    </row>
    <row r="32" spans="1:53" ht="12.75" customHeight="1">
      <c r="A32" s="318"/>
      <c r="B32" s="8"/>
      <c r="C32" s="55"/>
      <c r="D32" s="18"/>
      <c r="E32" s="18"/>
      <c r="F32" s="18"/>
      <c r="G32" s="18"/>
      <c r="H32" s="18"/>
      <c r="I32" s="18"/>
      <c r="J32" s="18"/>
      <c r="K32" s="18"/>
      <c r="L32" s="18"/>
      <c r="M32" s="18"/>
      <c r="N32" s="18"/>
      <c r="O32" s="18"/>
      <c r="P32" s="18"/>
      <c r="Q32" s="18"/>
      <c r="R32" s="16"/>
      <c r="S32" s="16"/>
      <c r="T32" s="16"/>
      <c r="U32" s="16"/>
      <c r="V32" s="24"/>
      <c r="W32" s="16"/>
      <c r="X32" s="16"/>
      <c r="Y32" s="16"/>
      <c r="Z32" s="16"/>
      <c r="AA32" s="16"/>
      <c r="AB32" s="16"/>
      <c r="AC32" s="16"/>
      <c r="AD32" s="16"/>
      <c r="AE32" s="16"/>
      <c r="AF32" s="5"/>
      <c r="AG32" s="4"/>
      <c r="AH32" s="102"/>
      <c r="AI32" s="103"/>
      <c r="AJ32" s="103"/>
      <c r="AK32" s="103"/>
      <c r="AL32" s="104"/>
      <c r="AM32" s="102"/>
      <c r="AN32" s="31"/>
      <c r="AO32" s="31"/>
      <c r="AP32" s="31"/>
      <c r="AQ32" s="31"/>
      <c r="AR32" s="31"/>
      <c r="AS32" s="31"/>
      <c r="AT32" s="31"/>
      <c r="AU32" s="31"/>
      <c r="AV32" s="31"/>
      <c r="AW32" s="31"/>
      <c r="AX32" s="31"/>
      <c r="AY32" s="31"/>
      <c r="AZ32" s="31"/>
      <c r="BA32" s="31"/>
    </row>
    <row r="33" spans="1:58" ht="12.75" customHeight="1">
      <c r="A33" s="318"/>
      <c r="B33" s="8"/>
      <c r="C33" s="55"/>
      <c r="D33" s="18"/>
      <c r="E33" s="18"/>
      <c r="F33" s="18"/>
      <c r="G33" s="18"/>
      <c r="H33" s="18"/>
      <c r="I33" s="18"/>
      <c r="J33" s="18"/>
      <c r="K33" s="18"/>
      <c r="L33" s="18"/>
      <c r="M33" s="18"/>
      <c r="N33" s="18"/>
      <c r="O33" s="18"/>
      <c r="P33" s="18"/>
      <c r="Q33" s="18"/>
      <c r="R33" s="16"/>
      <c r="S33" s="16"/>
      <c r="T33" s="16"/>
      <c r="U33" s="16"/>
      <c r="V33" s="24"/>
      <c r="W33" s="16"/>
      <c r="X33" s="16"/>
      <c r="Y33" s="16"/>
      <c r="Z33" s="16"/>
      <c r="AA33" s="16"/>
      <c r="AB33" s="16"/>
      <c r="AC33" s="16"/>
      <c r="AD33" s="16"/>
      <c r="AE33" s="16"/>
      <c r="AF33" s="5"/>
      <c r="AG33" s="4"/>
      <c r="AH33" s="102"/>
      <c r="AI33" s="27"/>
      <c r="AJ33" s="27"/>
      <c r="AK33" s="27"/>
      <c r="AL33" s="27"/>
      <c r="AM33" s="27"/>
    </row>
    <row r="34" spans="1:58" ht="15.75" customHeight="1">
      <c r="A34" s="318"/>
      <c r="B34" s="8"/>
      <c r="C34" s="55"/>
      <c r="D34" s="18"/>
      <c r="E34" s="18"/>
      <c r="F34" s="18"/>
      <c r="G34" s="18"/>
      <c r="H34" s="18"/>
      <c r="I34" s="18"/>
      <c r="J34" s="18"/>
      <c r="K34" s="18"/>
      <c r="L34" s="18"/>
      <c r="M34" s="18"/>
      <c r="N34" s="18"/>
      <c r="O34" s="18"/>
      <c r="P34" s="18"/>
      <c r="Q34" s="18"/>
      <c r="R34" s="16"/>
      <c r="S34" s="16"/>
      <c r="T34" s="16"/>
      <c r="U34" s="16"/>
      <c r="V34" s="24"/>
      <c r="W34" s="16"/>
      <c r="X34" s="16"/>
      <c r="Y34" s="16"/>
      <c r="Z34" s="16"/>
      <c r="AA34" s="16"/>
      <c r="AB34" s="16"/>
      <c r="AC34" s="16"/>
      <c r="AD34" s="16"/>
      <c r="AE34" s="16"/>
      <c r="AF34" s="5"/>
      <c r="AG34" s="4"/>
      <c r="AH34" s="102"/>
      <c r="AI34" s="27"/>
      <c r="AJ34" s="27"/>
      <c r="AK34" s="27"/>
      <c r="AL34" s="27"/>
      <c r="AM34" s="27"/>
    </row>
    <row r="35" spans="1:58" ht="20.25" customHeight="1">
      <c r="A35" s="318"/>
      <c r="B35" s="8"/>
      <c r="C35" s="55"/>
      <c r="D35" s="18"/>
      <c r="E35" s="18"/>
      <c r="F35" s="18"/>
      <c r="G35" s="18"/>
      <c r="H35" s="18"/>
      <c r="I35" s="18"/>
      <c r="J35" s="18"/>
      <c r="K35" s="18"/>
      <c r="L35" s="18"/>
      <c r="M35" s="18"/>
      <c r="N35" s="18"/>
      <c r="O35" s="18"/>
      <c r="P35" s="18"/>
      <c r="Q35" s="18"/>
      <c r="R35" s="16"/>
      <c r="S35" s="16"/>
      <c r="T35" s="16"/>
      <c r="U35" s="16"/>
      <c r="V35" s="24"/>
      <c r="W35" s="16"/>
      <c r="X35" s="16"/>
      <c r="Y35" s="16"/>
      <c r="Z35" s="16"/>
      <c r="AA35" s="16"/>
      <c r="AB35" s="16"/>
      <c r="AC35" s="16"/>
      <c r="AD35" s="16"/>
      <c r="AE35" s="16"/>
      <c r="AF35" s="5"/>
      <c r="AG35" s="4"/>
      <c r="AH35" s="105"/>
      <c r="AI35" s="27"/>
      <c r="AJ35" s="27"/>
      <c r="AK35" s="27"/>
      <c r="AL35" s="27"/>
      <c r="AM35" s="27"/>
    </row>
    <row r="36" spans="1:58" ht="15.75" customHeight="1">
      <c r="A36" s="318"/>
      <c r="B36" s="8"/>
      <c r="C36" s="55"/>
      <c r="D36" s="18"/>
      <c r="E36" s="18"/>
      <c r="F36" s="18"/>
      <c r="G36" s="18"/>
      <c r="H36" s="18"/>
      <c r="I36" s="18"/>
      <c r="J36" s="18"/>
      <c r="K36" s="18"/>
      <c r="L36" s="18"/>
      <c r="M36" s="18"/>
      <c r="N36" s="18"/>
      <c r="O36" s="18"/>
      <c r="P36" s="18"/>
      <c r="Q36" s="18"/>
      <c r="R36" s="16"/>
      <c r="S36" s="16"/>
      <c r="T36" s="16"/>
      <c r="U36" s="16"/>
      <c r="V36" s="24"/>
      <c r="W36" s="16"/>
      <c r="X36" s="16"/>
      <c r="Y36" s="16"/>
      <c r="Z36" s="16"/>
      <c r="AA36" s="16"/>
      <c r="AB36" s="16"/>
      <c r="AC36" s="16"/>
      <c r="AD36" s="16"/>
      <c r="AE36" s="16"/>
      <c r="AF36" s="5"/>
      <c r="AG36" s="4"/>
      <c r="AH36" s="102"/>
      <c r="AI36" s="27"/>
      <c r="AJ36" s="27"/>
      <c r="AK36" s="27"/>
      <c r="AL36" s="27"/>
      <c r="AM36" s="27"/>
    </row>
    <row r="37" spans="1:58" ht="12.75" customHeight="1">
      <c r="A37" s="318"/>
      <c r="B37" s="8"/>
      <c r="C37" s="55"/>
      <c r="D37" s="18"/>
      <c r="E37" s="18"/>
      <c r="F37" s="18"/>
      <c r="G37" s="18"/>
      <c r="H37" s="18"/>
      <c r="I37" s="18"/>
      <c r="J37" s="18"/>
      <c r="K37" s="18"/>
      <c r="L37" s="18"/>
      <c r="M37" s="18"/>
      <c r="N37" s="18"/>
      <c r="O37" s="18"/>
      <c r="P37" s="18"/>
      <c r="Q37" s="18"/>
      <c r="R37" s="16"/>
      <c r="S37" s="16"/>
      <c r="T37" s="16"/>
      <c r="U37" s="16"/>
      <c r="V37" s="24"/>
      <c r="W37" s="16"/>
      <c r="X37" s="16"/>
      <c r="Y37" s="16"/>
      <c r="Z37" s="16"/>
      <c r="AA37" s="16"/>
      <c r="AB37" s="16"/>
      <c r="AC37" s="16"/>
      <c r="AD37" s="16"/>
      <c r="AE37" s="16"/>
      <c r="AF37" s="5"/>
      <c r="AG37" s="4"/>
      <c r="AH37" s="102"/>
      <c r="AI37" s="27"/>
      <c r="AJ37" s="27"/>
      <c r="AK37" s="27"/>
      <c r="AL37" s="27"/>
      <c r="AM37" s="27"/>
    </row>
    <row r="38" spans="1:58" ht="12" customHeight="1">
      <c r="A38" s="318"/>
      <c r="B38" s="8"/>
      <c r="C38" s="55"/>
      <c r="D38" s="18"/>
      <c r="E38" s="18"/>
      <c r="F38" s="18"/>
      <c r="G38" s="18"/>
      <c r="H38" s="18"/>
      <c r="I38" s="18"/>
      <c r="J38" s="18"/>
      <c r="K38" s="18"/>
      <c r="L38" s="18"/>
      <c r="M38" s="18"/>
      <c r="N38" s="18"/>
      <c r="O38" s="18"/>
      <c r="P38" s="18"/>
      <c r="Q38" s="18"/>
      <c r="R38" s="16"/>
      <c r="S38" s="16"/>
      <c r="T38" s="16"/>
      <c r="U38" s="16"/>
      <c r="V38" s="24"/>
      <c r="W38" s="16"/>
      <c r="X38" s="16"/>
      <c r="Y38" s="16"/>
      <c r="Z38" s="16"/>
      <c r="AA38" s="16"/>
      <c r="AB38" s="16"/>
      <c r="AC38" s="16"/>
      <c r="AD38" s="16"/>
      <c r="AE38" s="16"/>
      <c r="AF38" s="5"/>
      <c r="AG38" s="4"/>
      <c r="AH38" s="102"/>
      <c r="AI38" s="27"/>
      <c r="AJ38" s="27"/>
      <c r="AK38" s="27"/>
      <c r="AL38" s="27"/>
      <c r="AM38" s="27"/>
    </row>
    <row r="39" spans="1:58" ht="12.75" customHeight="1">
      <c r="A39" s="318"/>
      <c r="B39" s="8"/>
      <c r="C39" s="55"/>
      <c r="D39" s="18"/>
      <c r="E39" s="18"/>
      <c r="F39" s="18"/>
      <c r="G39" s="18"/>
      <c r="H39" s="18"/>
      <c r="I39" s="18"/>
      <c r="J39" s="18"/>
      <c r="K39" s="18"/>
      <c r="L39" s="18"/>
      <c r="M39" s="18"/>
      <c r="N39" s="18"/>
      <c r="O39" s="18"/>
      <c r="P39" s="18"/>
      <c r="Q39" s="18"/>
      <c r="R39" s="16"/>
      <c r="S39" s="16"/>
      <c r="T39" s="16"/>
      <c r="U39" s="16"/>
      <c r="V39" s="24"/>
      <c r="W39" s="16"/>
      <c r="X39" s="16"/>
      <c r="Y39" s="16"/>
      <c r="Z39" s="16"/>
      <c r="AA39" s="16"/>
      <c r="AB39" s="16"/>
      <c r="AC39" s="16"/>
      <c r="AD39" s="16"/>
      <c r="AE39" s="16"/>
      <c r="AF39" s="5"/>
      <c r="AG39" s="4"/>
      <c r="AH39" s="102"/>
      <c r="AI39" s="27"/>
      <c r="AJ39" s="27"/>
      <c r="AK39" s="27"/>
      <c r="AL39" s="27"/>
      <c r="AM39" s="27"/>
    </row>
    <row r="40" spans="1:58" ht="12.75" customHeight="1">
      <c r="A40" s="318"/>
      <c r="B40" s="8"/>
      <c r="C40" s="55"/>
      <c r="D40" s="18"/>
      <c r="E40" s="18"/>
      <c r="F40" s="18"/>
      <c r="G40" s="18"/>
      <c r="H40" s="18"/>
      <c r="I40" s="18"/>
      <c r="J40" s="18"/>
      <c r="K40" s="18"/>
      <c r="L40" s="18"/>
      <c r="M40" s="18"/>
      <c r="N40" s="18"/>
      <c r="O40" s="18"/>
      <c r="P40" s="18"/>
      <c r="Q40" s="18"/>
      <c r="R40" s="16"/>
      <c r="S40" s="16"/>
      <c r="T40" s="16"/>
      <c r="U40" s="16"/>
      <c r="V40" s="24"/>
      <c r="W40" s="16"/>
      <c r="X40" s="16"/>
      <c r="Y40" s="16"/>
      <c r="Z40" s="16"/>
      <c r="AA40" s="16"/>
      <c r="AB40" s="16"/>
      <c r="AC40" s="16"/>
      <c r="AD40" s="16"/>
      <c r="AE40" s="16"/>
      <c r="AF40" s="5"/>
      <c r="AG40" s="4"/>
      <c r="AH40" s="102"/>
      <c r="AI40" s="27"/>
      <c r="AJ40" s="27"/>
      <c r="AK40" s="27"/>
      <c r="AL40" s="27"/>
      <c r="AM40" s="27"/>
    </row>
    <row r="41" spans="1:58" ht="10.5" customHeight="1">
      <c r="A41" s="318"/>
      <c r="B41" s="8"/>
      <c r="C41" s="55"/>
      <c r="D41" s="18"/>
      <c r="E41" s="18"/>
      <c r="F41" s="18"/>
      <c r="G41" s="18"/>
      <c r="H41" s="18"/>
      <c r="I41" s="18"/>
      <c r="J41" s="18"/>
      <c r="K41" s="18"/>
      <c r="L41" s="18"/>
      <c r="M41" s="18"/>
      <c r="N41" s="18"/>
      <c r="O41" s="18"/>
      <c r="P41" s="18"/>
      <c r="Q41" s="18"/>
      <c r="R41" s="16"/>
      <c r="S41" s="16"/>
      <c r="T41" s="16"/>
      <c r="U41" s="16"/>
      <c r="V41" s="24"/>
      <c r="W41" s="16"/>
      <c r="X41" s="16"/>
      <c r="Y41" s="16"/>
      <c r="Z41" s="16"/>
      <c r="AA41" s="16"/>
      <c r="AB41" s="16"/>
      <c r="AC41" s="16"/>
      <c r="AD41" s="16"/>
      <c r="AE41" s="16"/>
      <c r="AF41" s="5"/>
      <c r="AG41" s="4"/>
      <c r="AH41" s="102"/>
      <c r="AI41" s="27"/>
      <c r="AJ41" s="27"/>
      <c r="AK41" s="27"/>
      <c r="AL41" s="27"/>
      <c r="AM41" s="27"/>
    </row>
    <row r="42" spans="1:58" ht="19.5" customHeight="1">
      <c r="A42" s="318"/>
      <c r="B42" s="8"/>
      <c r="C42" s="8"/>
      <c r="D42" s="8"/>
      <c r="E42" s="8"/>
      <c r="F42" s="8"/>
      <c r="G42" s="8"/>
      <c r="H42" s="8"/>
      <c r="I42" s="8"/>
      <c r="J42" s="8"/>
      <c r="K42" s="8"/>
      <c r="L42" s="8"/>
      <c r="M42" s="8"/>
      <c r="N42" s="8"/>
      <c r="O42" s="8"/>
      <c r="P42" s="8"/>
      <c r="Q42" s="8"/>
      <c r="R42" s="72"/>
      <c r="S42" s="72"/>
      <c r="T42" s="8"/>
      <c r="U42" s="8"/>
      <c r="V42" s="8"/>
      <c r="W42" s="8"/>
      <c r="X42" s="8"/>
      <c r="Y42" s="8"/>
      <c r="Z42" s="8"/>
      <c r="AA42" s="8"/>
      <c r="AB42" s="22"/>
      <c r="AC42" s="8"/>
      <c r="AD42" s="22"/>
      <c r="AE42" s="8"/>
      <c r="AF42" s="5"/>
      <c r="AG42" s="4"/>
      <c r="AH42" s="27"/>
      <c r="AI42" s="67"/>
      <c r="AJ42" s="27"/>
      <c r="AK42" s="27"/>
      <c r="AL42" s="27"/>
      <c r="AM42" s="27"/>
    </row>
    <row r="43" spans="1:58" ht="9" customHeight="1">
      <c r="A43" s="318"/>
      <c r="B43" s="8"/>
      <c r="C43" s="97"/>
      <c r="D43" s="91"/>
      <c r="E43" s="91"/>
      <c r="F43" s="91"/>
      <c r="G43" s="91"/>
      <c r="H43" s="91"/>
      <c r="I43" s="91"/>
      <c r="J43" s="91"/>
      <c r="K43" s="91"/>
      <c r="L43" s="91"/>
      <c r="M43" s="91"/>
      <c r="N43" s="91"/>
      <c r="O43" s="91"/>
      <c r="P43" s="91"/>
      <c r="Q43" s="91"/>
      <c r="R43" s="98"/>
      <c r="S43" s="98"/>
      <c r="T43" s="98"/>
      <c r="U43" s="98"/>
      <c r="V43" s="98"/>
      <c r="W43" s="98"/>
      <c r="X43" s="98"/>
      <c r="Y43" s="98"/>
      <c r="Z43" s="98"/>
      <c r="AA43" s="98"/>
      <c r="AB43" s="98"/>
      <c r="AC43" s="98"/>
      <c r="AD43" s="98"/>
      <c r="AE43" s="98"/>
      <c r="AF43" s="5"/>
      <c r="AG43" s="4"/>
      <c r="AH43" s="27"/>
      <c r="AI43" s="27"/>
      <c r="AJ43" s="27"/>
      <c r="AK43" s="27"/>
      <c r="AL43" s="27"/>
      <c r="AM43" s="27"/>
    </row>
    <row r="44" spans="1:58" ht="3.75" customHeight="1">
      <c r="A44" s="318"/>
      <c r="B44" s="8"/>
      <c r="C44" s="13"/>
      <c r="D44" s="13"/>
      <c r="E44" s="13"/>
      <c r="F44" s="13"/>
      <c r="G44" s="13"/>
      <c r="H44" s="13"/>
      <c r="I44" s="13"/>
      <c r="J44" s="13"/>
      <c r="K44" s="13"/>
      <c r="L44" s="13"/>
      <c r="M44" s="13"/>
      <c r="N44" s="13"/>
      <c r="O44" s="13"/>
      <c r="P44" s="13"/>
      <c r="Q44" s="13"/>
      <c r="R44" s="5"/>
      <c r="S44" s="5"/>
      <c r="T44" s="5"/>
      <c r="U44" s="5"/>
      <c r="V44" s="5"/>
      <c r="W44" s="5"/>
      <c r="X44" s="5"/>
      <c r="Y44" s="5"/>
      <c r="Z44" s="5"/>
      <c r="AA44" s="5"/>
      <c r="AB44" s="5"/>
      <c r="AC44" s="5"/>
      <c r="AD44" s="5"/>
      <c r="AE44" s="5"/>
      <c r="AF44" s="5"/>
      <c r="AG44" s="4"/>
      <c r="AH44" s="27"/>
      <c r="AI44" s="27"/>
      <c r="AJ44" s="27"/>
      <c r="AK44" s="27"/>
      <c r="AL44" s="27"/>
      <c r="AM44" s="27"/>
    </row>
    <row r="45" spans="1:58" ht="11.25" customHeight="1">
      <c r="A45" s="318"/>
      <c r="B45" s="8"/>
      <c r="C45" s="13"/>
      <c r="D45" s="13"/>
      <c r="E45" s="15"/>
      <c r="F45" s="1650"/>
      <c r="G45" s="1650"/>
      <c r="H45" s="1650"/>
      <c r="I45" s="1650"/>
      <c r="J45" s="1650"/>
      <c r="K45" s="1650"/>
      <c r="L45" s="1650"/>
      <c r="M45" s="1650"/>
      <c r="N45" s="1650"/>
      <c r="O45" s="1650"/>
      <c r="P45" s="1650"/>
      <c r="Q45" s="1650"/>
      <c r="R45" s="1650"/>
      <c r="S45" s="1650"/>
      <c r="T45" s="1650"/>
      <c r="U45" s="1650"/>
      <c r="V45" s="1650"/>
      <c r="W45" s="15"/>
      <c r="X45" s="1650"/>
      <c r="Y45" s="1650"/>
      <c r="Z45" s="1650"/>
      <c r="AA45" s="1650"/>
      <c r="AB45" s="1650"/>
      <c r="AC45" s="1650"/>
      <c r="AD45" s="1650"/>
      <c r="AE45" s="15"/>
      <c r="AF45" s="8"/>
      <c r="AG45" s="4"/>
      <c r="AH45" s="27"/>
      <c r="AI45" s="27"/>
      <c r="AJ45" s="27"/>
      <c r="AK45" s="27"/>
      <c r="AL45" s="27"/>
      <c r="AM45" s="27"/>
    </row>
    <row r="46" spans="1:58" ht="12.75" customHeight="1">
      <c r="A46" s="318"/>
      <c r="B46" s="8"/>
      <c r="C46" s="13"/>
      <c r="D46" s="13"/>
      <c r="E46" s="15"/>
      <c r="F46" s="15"/>
      <c r="G46" s="15"/>
      <c r="H46" s="15"/>
      <c r="I46" s="15"/>
      <c r="J46" s="15"/>
      <c r="K46" s="15"/>
      <c r="L46" s="15"/>
      <c r="M46" s="15"/>
      <c r="N46" s="15"/>
      <c r="O46" s="15"/>
      <c r="P46" s="15"/>
      <c r="Q46" s="15"/>
      <c r="R46" s="15"/>
      <c r="S46" s="15"/>
      <c r="T46" s="15"/>
      <c r="U46" s="15"/>
      <c r="V46" s="15"/>
      <c r="W46" s="15"/>
      <c r="X46" s="15"/>
      <c r="Y46" s="15"/>
      <c r="Z46" s="15"/>
      <c r="AA46" s="15"/>
      <c r="AB46" s="15"/>
      <c r="AC46" s="15"/>
      <c r="AD46" s="15"/>
      <c r="AE46" s="15"/>
      <c r="AF46" s="5"/>
      <c r="AG46" s="4"/>
      <c r="AH46" s="27"/>
      <c r="AI46" s="27"/>
      <c r="AJ46" s="27"/>
      <c r="AK46" s="27"/>
      <c r="AL46" s="27"/>
      <c r="AM46" s="27"/>
    </row>
    <row r="47" spans="1:58" ht="6" customHeight="1">
      <c r="A47" s="318"/>
      <c r="B47" s="8"/>
      <c r="C47" s="13"/>
      <c r="D47" s="13"/>
      <c r="E47" s="15"/>
      <c r="F47" s="15"/>
      <c r="G47" s="15"/>
      <c r="H47" s="15"/>
      <c r="I47" s="15"/>
      <c r="J47" s="15"/>
      <c r="K47" s="15"/>
      <c r="L47" s="15"/>
      <c r="M47" s="15"/>
      <c r="N47" s="15"/>
      <c r="O47" s="15"/>
      <c r="P47" s="15"/>
      <c r="Q47" s="15"/>
      <c r="R47" s="15"/>
      <c r="S47" s="15"/>
      <c r="T47" s="15"/>
      <c r="U47" s="15"/>
      <c r="V47" s="15"/>
      <c r="W47" s="15"/>
      <c r="X47" s="15"/>
      <c r="Y47" s="15"/>
      <c r="Z47" s="15"/>
      <c r="AA47" s="15"/>
      <c r="AB47" s="15"/>
      <c r="AC47" s="15"/>
      <c r="AD47" s="15"/>
      <c r="AE47" s="15"/>
      <c r="AF47" s="5"/>
      <c r="AG47" s="4"/>
      <c r="AH47" s="27"/>
      <c r="AI47" s="27"/>
      <c r="AJ47" s="27"/>
      <c r="AK47" s="27"/>
      <c r="AL47" s="27"/>
      <c r="AM47" s="27"/>
    </row>
    <row r="48" spans="1:58" s="62" customFormat="1" ht="12" customHeight="1">
      <c r="A48" s="501"/>
      <c r="B48" s="60"/>
      <c r="C48" s="73"/>
      <c r="D48" s="61"/>
      <c r="E48" s="75"/>
      <c r="F48" s="75"/>
      <c r="G48" s="75"/>
      <c r="H48" s="75"/>
      <c r="I48" s="75"/>
      <c r="J48" s="75"/>
      <c r="K48" s="75"/>
      <c r="L48" s="75"/>
      <c r="M48" s="75"/>
      <c r="N48" s="75"/>
      <c r="O48" s="75"/>
      <c r="P48" s="75"/>
      <c r="Q48" s="75"/>
      <c r="R48" s="75"/>
      <c r="S48" s="75"/>
      <c r="T48" s="75"/>
      <c r="U48" s="75"/>
      <c r="V48" s="75"/>
      <c r="W48" s="75"/>
      <c r="X48" s="75"/>
      <c r="Y48" s="75"/>
      <c r="Z48" s="75"/>
      <c r="AA48" s="75"/>
      <c r="AB48" s="75"/>
      <c r="AC48" s="75"/>
      <c r="AD48" s="75"/>
      <c r="AE48" s="75"/>
      <c r="AF48" s="82"/>
      <c r="AG48" s="59"/>
      <c r="AH48" s="101"/>
      <c r="AI48" s="108"/>
      <c r="AJ48" s="108"/>
      <c r="AK48" s="108"/>
      <c r="AL48" s="90"/>
      <c r="AM48" s="90"/>
      <c r="AN48"/>
      <c r="AO48"/>
      <c r="AP48"/>
      <c r="AQ48"/>
      <c r="AR48"/>
      <c r="AS48"/>
      <c r="AT48"/>
      <c r="AU48"/>
      <c r="AV48"/>
      <c r="AW48"/>
      <c r="AX48"/>
      <c r="AY48"/>
      <c r="AZ48"/>
      <c r="BA48"/>
      <c r="BB48"/>
      <c r="BC48"/>
      <c r="BD48"/>
      <c r="BE48"/>
      <c r="BF48"/>
    </row>
    <row r="49" spans="1:39" ht="10.5" customHeight="1">
      <c r="A49" s="318"/>
      <c r="B49" s="8"/>
      <c r="C49" s="55"/>
      <c r="D49" s="18"/>
      <c r="E49" s="94"/>
      <c r="F49" s="81"/>
      <c r="G49" s="81"/>
      <c r="H49" s="81"/>
      <c r="I49" s="81"/>
      <c r="J49" s="81"/>
      <c r="K49" s="81"/>
      <c r="L49" s="81"/>
      <c r="M49" s="81"/>
      <c r="N49" s="81"/>
      <c r="O49" s="81"/>
      <c r="P49" s="81"/>
      <c r="Q49" s="81"/>
      <c r="R49" s="81"/>
      <c r="S49" s="81"/>
      <c r="T49" s="81"/>
      <c r="U49" s="81"/>
      <c r="V49" s="81"/>
      <c r="W49" s="81"/>
      <c r="X49" s="81"/>
      <c r="Y49" s="81"/>
      <c r="Z49" s="81"/>
      <c r="AA49" s="81"/>
      <c r="AB49" s="81"/>
      <c r="AC49" s="81"/>
      <c r="AD49" s="81"/>
      <c r="AE49" s="94"/>
      <c r="AF49" s="5"/>
      <c r="AG49" s="4"/>
      <c r="AH49" s="68"/>
      <c r="AI49" s="108"/>
      <c r="AJ49" s="108"/>
      <c r="AK49" s="108"/>
      <c r="AL49" s="27"/>
      <c r="AM49" s="27"/>
    </row>
    <row r="50" spans="1:39" ht="12" customHeight="1">
      <c r="A50" s="318"/>
      <c r="B50" s="8"/>
      <c r="C50" s="55"/>
      <c r="D50" s="18"/>
      <c r="E50" s="94"/>
      <c r="F50" s="81"/>
      <c r="G50" s="81"/>
      <c r="H50" s="81"/>
      <c r="I50" s="81"/>
      <c r="J50" s="81"/>
      <c r="K50" s="81"/>
      <c r="L50" s="81"/>
      <c r="M50" s="81"/>
      <c r="N50" s="81"/>
      <c r="O50" s="81"/>
      <c r="P50" s="81"/>
      <c r="Q50" s="81"/>
      <c r="R50" s="81"/>
      <c r="S50" s="81"/>
      <c r="T50" s="81"/>
      <c r="U50" s="81"/>
      <c r="V50" s="81"/>
      <c r="W50" s="81"/>
      <c r="X50" s="81"/>
      <c r="Y50" s="81"/>
      <c r="Z50" s="81"/>
      <c r="AA50" s="81"/>
      <c r="AB50" s="81"/>
      <c r="AC50" s="81"/>
      <c r="AD50" s="81"/>
      <c r="AE50" s="94"/>
      <c r="AF50" s="5"/>
      <c r="AG50" s="4"/>
      <c r="AH50" s="68"/>
      <c r="AI50" s="108"/>
      <c r="AJ50" s="108"/>
      <c r="AK50" s="108"/>
      <c r="AL50" s="27"/>
      <c r="AM50" s="27"/>
    </row>
    <row r="51" spans="1:39" ht="12" customHeight="1">
      <c r="A51" s="318"/>
      <c r="B51" s="8"/>
      <c r="C51" s="55"/>
      <c r="D51" s="18"/>
      <c r="E51" s="94"/>
      <c r="F51" s="81"/>
      <c r="G51" s="81"/>
      <c r="H51" s="81"/>
      <c r="I51" s="81"/>
      <c r="J51" s="81"/>
      <c r="K51" s="81"/>
      <c r="L51" s="81"/>
      <c r="M51" s="81"/>
      <c r="N51" s="81"/>
      <c r="O51" s="81"/>
      <c r="P51" s="81"/>
      <c r="Q51" s="81"/>
      <c r="R51" s="81"/>
      <c r="S51" s="81"/>
      <c r="T51" s="81"/>
      <c r="U51" s="81"/>
      <c r="V51" s="81"/>
      <c r="W51" s="81"/>
      <c r="X51" s="81"/>
      <c r="Y51" s="81"/>
      <c r="Z51" s="81"/>
      <c r="AA51" s="81"/>
      <c r="AB51" s="81"/>
      <c r="AC51" s="81"/>
      <c r="AD51" s="81"/>
      <c r="AE51" s="94"/>
      <c r="AF51" s="5"/>
      <c r="AG51" s="4"/>
      <c r="AH51" s="27"/>
      <c r="AI51" s="108"/>
      <c r="AJ51" s="108"/>
      <c r="AK51" s="108"/>
      <c r="AL51" s="27"/>
      <c r="AM51" s="27"/>
    </row>
    <row r="52" spans="1:39" ht="12" customHeight="1">
      <c r="A52" s="318"/>
      <c r="B52" s="8"/>
      <c r="C52" s="55"/>
      <c r="D52" s="18"/>
      <c r="E52" s="94"/>
      <c r="F52" s="81"/>
      <c r="G52" s="81"/>
      <c r="H52" s="81"/>
      <c r="I52" s="81"/>
      <c r="J52" s="81"/>
      <c r="K52" s="81"/>
      <c r="L52" s="81"/>
      <c r="M52" s="81"/>
      <c r="N52" s="81"/>
      <c r="O52" s="81"/>
      <c r="P52" s="81"/>
      <c r="Q52" s="81"/>
      <c r="R52" s="81"/>
      <c r="S52" s="81"/>
      <c r="T52" s="81"/>
      <c r="U52" s="81"/>
      <c r="V52" s="81"/>
      <c r="W52" s="81"/>
      <c r="X52" s="81"/>
      <c r="Y52" s="81"/>
      <c r="Z52" s="81"/>
      <c r="AA52" s="81"/>
      <c r="AB52" s="81"/>
      <c r="AC52" s="81"/>
      <c r="AD52" s="81"/>
      <c r="AE52" s="94"/>
      <c r="AF52" s="5"/>
      <c r="AG52" s="4"/>
      <c r="AH52" s="27"/>
      <c r="AI52" s="108"/>
      <c r="AJ52" s="108"/>
      <c r="AK52" s="108"/>
      <c r="AL52" s="27"/>
      <c r="AM52" s="27"/>
    </row>
    <row r="53" spans="1:39" ht="12" customHeight="1">
      <c r="A53" s="318"/>
      <c r="B53" s="8"/>
      <c r="C53" s="55"/>
      <c r="D53" s="18"/>
      <c r="E53" s="94"/>
      <c r="F53" s="81"/>
      <c r="G53" s="81"/>
      <c r="H53" s="81"/>
      <c r="I53" s="81"/>
      <c r="J53" s="81"/>
      <c r="K53" s="81"/>
      <c r="L53" s="81"/>
      <c r="M53" s="81"/>
      <c r="N53" s="81"/>
      <c r="O53" s="81"/>
      <c r="P53" s="81"/>
      <c r="Q53" s="81"/>
      <c r="R53" s="81"/>
      <c r="S53" s="81"/>
      <c r="T53" s="81"/>
      <c r="U53" s="81"/>
      <c r="V53" s="81"/>
      <c r="W53" s="81"/>
      <c r="X53" s="81"/>
      <c r="Y53" s="81"/>
      <c r="Z53" s="81"/>
      <c r="AA53" s="81"/>
      <c r="AB53" s="81"/>
      <c r="AC53" s="81"/>
      <c r="AD53" s="81"/>
      <c r="AE53" s="94"/>
      <c r="AF53" s="5"/>
      <c r="AG53" s="4"/>
      <c r="AH53" s="27"/>
      <c r="AI53" s="108"/>
      <c r="AJ53" s="108"/>
      <c r="AK53" s="108"/>
      <c r="AL53" s="27"/>
      <c r="AM53" s="27"/>
    </row>
    <row r="54" spans="1:39" ht="12" customHeight="1">
      <c r="A54" s="318"/>
      <c r="B54" s="8"/>
      <c r="C54" s="55"/>
      <c r="D54" s="18"/>
      <c r="E54" s="94"/>
      <c r="F54" s="81"/>
      <c r="G54" s="81"/>
      <c r="H54" s="81"/>
      <c r="I54" s="81"/>
      <c r="J54" s="81"/>
      <c r="K54" s="81"/>
      <c r="L54" s="81"/>
      <c r="M54" s="81"/>
      <c r="N54" s="81"/>
      <c r="O54" s="81"/>
      <c r="P54" s="81"/>
      <c r="Q54" s="81"/>
      <c r="R54" s="81"/>
      <c r="S54" s="81"/>
      <c r="T54" s="81"/>
      <c r="U54" s="81"/>
      <c r="V54" s="81"/>
      <c r="W54" s="81"/>
      <c r="X54" s="81"/>
      <c r="Y54" s="81"/>
      <c r="Z54" s="81"/>
      <c r="AA54" s="81"/>
      <c r="AB54" s="81"/>
      <c r="AC54" s="81"/>
      <c r="AD54" s="81"/>
      <c r="AE54" s="94"/>
      <c r="AF54" s="5"/>
      <c r="AG54" s="4"/>
      <c r="AH54" s="27"/>
      <c r="AI54" s="108"/>
      <c r="AJ54" s="108"/>
      <c r="AK54" s="108"/>
      <c r="AL54" s="27"/>
      <c r="AM54" s="27"/>
    </row>
    <row r="55" spans="1:39" ht="12" customHeight="1">
      <c r="A55" s="318"/>
      <c r="B55" s="8"/>
      <c r="C55" s="55"/>
      <c r="D55" s="18"/>
      <c r="E55" s="94"/>
      <c r="F55" s="81"/>
      <c r="G55" s="81"/>
      <c r="H55" s="81"/>
      <c r="I55" s="81"/>
      <c r="J55" s="81"/>
      <c r="K55" s="81"/>
      <c r="L55" s="81"/>
      <c r="M55" s="81"/>
      <c r="N55" s="81"/>
      <c r="O55" s="81"/>
      <c r="P55" s="81"/>
      <c r="Q55" s="81"/>
      <c r="R55" s="81"/>
      <c r="S55" s="81"/>
      <c r="T55" s="81"/>
      <c r="U55" s="81"/>
      <c r="V55" s="81"/>
      <c r="W55" s="81"/>
      <c r="X55" s="81"/>
      <c r="Y55" s="81"/>
      <c r="Z55" s="81"/>
      <c r="AA55" s="81"/>
      <c r="AB55" s="81"/>
      <c r="AC55" s="81"/>
      <c r="AD55" s="81"/>
      <c r="AE55" s="94"/>
      <c r="AF55" s="5"/>
      <c r="AG55" s="4"/>
      <c r="AH55" s="27"/>
      <c r="AI55" s="27"/>
      <c r="AJ55" s="27"/>
      <c r="AK55" s="27"/>
      <c r="AL55" s="27"/>
      <c r="AM55" s="27"/>
    </row>
    <row r="56" spans="1:39" ht="12" customHeight="1">
      <c r="A56" s="318"/>
      <c r="B56" s="8"/>
      <c r="C56" s="55"/>
      <c r="D56" s="18"/>
      <c r="E56" s="94"/>
      <c r="F56" s="81"/>
      <c r="G56" s="81"/>
      <c r="H56" s="81"/>
      <c r="I56" s="81"/>
      <c r="J56" s="81"/>
      <c r="K56" s="81"/>
      <c r="L56" s="81"/>
      <c r="M56" s="81"/>
      <c r="N56" s="81"/>
      <c r="O56" s="81"/>
      <c r="P56" s="81"/>
      <c r="Q56" s="81"/>
      <c r="R56" s="81"/>
      <c r="S56" s="81"/>
      <c r="T56" s="81"/>
      <c r="U56" s="81"/>
      <c r="V56" s="81"/>
      <c r="W56" s="81"/>
      <c r="X56" s="81"/>
      <c r="Y56" s="81"/>
      <c r="Z56" s="81"/>
      <c r="AA56" s="81"/>
      <c r="AB56" s="81"/>
      <c r="AC56" s="81"/>
      <c r="AD56" s="81"/>
      <c r="AE56" s="94"/>
      <c r="AF56" s="5"/>
      <c r="AG56" s="4"/>
      <c r="AH56" s="27"/>
      <c r="AI56" s="27"/>
      <c r="AJ56" s="27"/>
      <c r="AK56" s="27"/>
      <c r="AL56" s="27"/>
      <c r="AM56" s="27"/>
    </row>
    <row r="57" spans="1:39" ht="12" customHeight="1">
      <c r="A57" s="318"/>
      <c r="B57" s="8"/>
      <c r="C57" s="55"/>
      <c r="D57" s="18"/>
      <c r="E57" s="94"/>
      <c r="F57" s="81"/>
      <c r="G57" s="81"/>
      <c r="H57" s="81"/>
      <c r="I57" s="81"/>
      <c r="J57" s="81"/>
      <c r="K57" s="81"/>
      <c r="L57" s="81"/>
      <c r="M57" s="81"/>
      <c r="N57" s="81"/>
      <c r="O57" s="81"/>
      <c r="P57" s="81"/>
      <c r="Q57" s="81"/>
      <c r="R57" s="81"/>
      <c r="S57" s="81"/>
      <c r="T57" s="81"/>
      <c r="U57" s="81"/>
      <c r="V57" s="81"/>
      <c r="W57" s="81"/>
      <c r="X57" s="81"/>
      <c r="Y57" s="81"/>
      <c r="Z57" s="81"/>
      <c r="AA57" s="81"/>
      <c r="AB57" s="81"/>
      <c r="AC57" s="81"/>
      <c r="AD57" s="81"/>
      <c r="AE57" s="94"/>
      <c r="AF57" s="5"/>
      <c r="AG57" s="4"/>
      <c r="AH57" s="27"/>
      <c r="AI57" s="27"/>
      <c r="AJ57" s="27"/>
      <c r="AK57" s="27"/>
      <c r="AL57" s="27"/>
      <c r="AM57" s="27"/>
    </row>
    <row r="58" spans="1:39" ht="12" customHeight="1">
      <c r="A58" s="318"/>
      <c r="B58" s="8"/>
      <c r="C58" s="55"/>
      <c r="D58" s="18"/>
      <c r="E58" s="94"/>
      <c r="F58" s="81"/>
      <c r="G58" s="81"/>
      <c r="H58" s="81"/>
      <c r="I58" s="81"/>
      <c r="J58" s="81"/>
      <c r="K58" s="81"/>
      <c r="L58" s="81"/>
      <c r="M58" s="81"/>
      <c r="N58" s="81"/>
      <c r="O58" s="81"/>
      <c r="P58" s="81"/>
      <c r="Q58" s="81"/>
      <c r="R58" s="81"/>
      <c r="S58" s="81"/>
      <c r="T58" s="81"/>
      <c r="U58" s="81"/>
      <c r="V58" s="81"/>
      <c r="W58" s="81"/>
      <c r="X58" s="81"/>
      <c r="Y58" s="81"/>
      <c r="Z58" s="81"/>
      <c r="AA58" s="81"/>
      <c r="AB58" s="81"/>
      <c r="AC58" s="81"/>
      <c r="AD58" s="81"/>
      <c r="AE58" s="94"/>
      <c r="AF58" s="5"/>
      <c r="AG58" s="4"/>
      <c r="AH58" s="27"/>
      <c r="AI58" s="27"/>
      <c r="AJ58" s="27"/>
      <c r="AK58" s="27"/>
      <c r="AL58" s="27"/>
      <c r="AM58" s="27"/>
    </row>
    <row r="59" spans="1:39" ht="12" customHeight="1">
      <c r="A59" s="318"/>
      <c r="B59" s="8"/>
      <c r="C59" s="55"/>
      <c r="D59" s="18"/>
      <c r="E59" s="94"/>
      <c r="F59" s="81"/>
      <c r="G59" s="81"/>
      <c r="H59" s="81"/>
      <c r="I59" s="81"/>
      <c r="J59" s="81"/>
      <c r="K59" s="81"/>
      <c r="L59" s="81"/>
      <c r="M59" s="81"/>
      <c r="N59" s="81"/>
      <c r="O59" s="81"/>
      <c r="P59" s="81"/>
      <c r="Q59" s="81"/>
      <c r="R59" s="81"/>
      <c r="S59" s="81"/>
      <c r="T59" s="81"/>
      <c r="U59" s="81"/>
      <c r="V59" s="81"/>
      <c r="W59" s="81"/>
      <c r="X59" s="81"/>
      <c r="Y59" s="81"/>
      <c r="Z59" s="81"/>
      <c r="AA59" s="81"/>
      <c r="AB59" s="81"/>
      <c r="AC59" s="81"/>
      <c r="AD59" s="81"/>
      <c r="AE59" s="94"/>
      <c r="AF59" s="5"/>
      <c r="AG59" s="4"/>
      <c r="AH59" s="27"/>
      <c r="AI59" s="27"/>
      <c r="AJ59" s="27"/>
      <c r="AK59" s="27"/>
      <c r="AL59" s="27"/>
      <c r="AM59" s="27"/>
    </row>
    <row r="60" spans="1:39" ht="12" customHeight="1">
      <c r="A60" s="318"/>
      <c r="B60" s="8"/>
      <c r="C60" s="55"/>
      <c r="D60" s="18"/>
      <c r="E60" s="94"/>
      <c r="F60" s="81"/>
      <c r="G60" s="81"/>
      <c r="H60" s="81"/>
      <c r="I60" s="81"/>
      <c r="J60" s="81"/>
      <c r="K60" s="81"/>
      <c r="L60" s="81"/>
      <c r="M60" s="81"/>
      <c r="N60" s="81"/>
      <c r="O60" s="81"/>
      <c r="P60" s="81"/>
      <c r="Q60" s="81"/>
      <c r="R60" s="81"/>
      <c r="S60" s="81"/>
      <c r="T60" s="81"/>
      <c r="U60" s="81"/>
      <c r="V60" s="81"/>
      <c r="W60" s="81"/>
      <c r="X60" s="81"/>
      <c r="Y60" s="81"/>
      <c r="Z60" s="81"/>
      <c r="AA60" s="81"/>
      <c r="AB60" s="81"/>
      <c r="AC60" s="81"/>
      <c r="AD60" s="81"/>
      <c r="AE60" s="94"/>
      <c r="AF60" s="5"/>
      <c r="AG60" s="4"/>
      <c r="AH60" s="27"/>
      <c r="AI60" s="27"/>
      <c r="AJ60" s="27"/>
      <c r="AK60" s="27"/>
      <c r="AL60" s="27"/>
      <c r="AM60" s="27"/>
    </row>
    <row r="61" spans="1:39" ht="12" customHeight="1">
      <c r="A61" s="318"/>
      <c r="B61" s="8"/>
      <c r="C61" s="55"/>
      <c r="D61" s="18"/>
      <c r="E61" s="94"/>
      <c r="F61" s="81"/>
      <c r="G61" s="81"/>
      <c r="H61" s="81"/>
      <c r="I61" s="81"/>
      <c r="J61" s="81"/>
      <c r="K61" s="81"/>
      <c r="L61" s="81"/>
      <c r="M61" s="81"/>
      <c r="N61" s="81"/>
      <c r="O61" s="81"/>
      <c r="P61" s="81"/>
      <c r="Q61" s="81"/>
      <c r="R61" s="81"/>
      <c r="S61" s="81"/>
      <c r="T61" s="81"/>
      <c r="U61" s="81"/>
      <c r="V61" s="81"/>
      <c r="W61" s="81"/>
      <c r="X61" s="81"/>
      <c r="Y61" s="81"/>
      <c r="Z61" s="81"/>
      <c r="AA61" s="81"/>
      <c r="AB61" s="81"/>
      <c r="AC61" s="81"/>
      <c r="AD61" s="81"/>
      <c r="AE61" s="94"/>
      <c r="AF61" s="5"/>
      <c r="AG61" s="4"/>
      <c r="AH61" s="27"/>
      <c r="AI61" s="27"/>
      <c r="AJ61" s="27"/>
      <c r="AK61" s="27"/>
      <c r="AL61" s="27"/>
      <c r="AM61" s="27"/>
    </row>
    <row r="62" spans="1:39" ht="12" customHeight="1">
      <c r="A62" s="318"/>
      <c r="B62" s="8"/>
      <c r="C62" s="55"/>
      <c r="D62" s="18"/>
      <c r="E62" s="94"/>
      <c r="F62" s="81"/>
      <c r="G62" s="81"/>
      <c r="H62" s="81"/>
      <c r="I62" s="81"/>
      <c r="J62" s="81"/>
      <c r="K62" s="81"/>
      <c r="L62" s="81"/>
      <c r="M62" s="81"/>
      <c r="N62" s="81"/>
      <c r="O62" s="81"/>
      <c r="P62" s="81"/>
      <c r="Q62" s="81"/>
      <c r="R62" s="81"/>
      <c r="S62" s="81"/>
      <c r="T62" s="81"/>
      <c r="U62" s="81"/>
      <c r="V62" s="81"/>
      <c r="W62" s="81"/>
      <c r="X62" s="81"/>
      <c r="Y62" s="81"/>
      <c r="Z62" s="81"/>
      <c r="AA62" s="81"/>
      <c r="AB62" s="81"/>
      <c r="AC62" s="81"/>
      <c r="AD62" s="81"/>
      <c r="AE62" s="94"/>
      <c r="AF62" s="5"/>
      <c r="AG62" s="4"/>
      <c r="AH62" s="27"/>
      <c r="AI62" s="27"/>
      <c r="AJ62" s="27"/>
      <c r="AK62" s="27"/>
      <c r="AL62" s="27"/>
      <c r="AM62" s="27"/>
    </row>
    <row r="63" spans="1:39" ht="12" customHeight="1">
      <c r="A63" s="318"/>
      <c r="B63" s="8"/>
      <c r="C63" s="55"/>
      <c r="D63" s="18"/>
      <c r="E63" s="94"/>
      <c r="F63" s="81"/>
      <c r="G63" s="81"/>
      <c r="H63" s="81"/>
      <c r="I63" s="81"/>
      <c r="J63" s="81"/>
      <c r="K63" s="81"/>
      <c r="L63" s="81"/>
      <c r="M63" s="81"/>
      <c r="N63" s="81"/>
      <c r="O63" s="81"/>
      <c r="P63" s="81"/>
      <c r="Q63" s="81"/>
      <c r="R63" s="81"/>
      <c r="S63" s="81"/>
      <c r="T63" s="81"/>
      <c r="U63" s="81"/>
      <c r="V63" s="81"/>
      <c r="W63" s="81"/>
      <c r="X63" s="81"/>
      <c r="Y63" s="81"/>
      <c r="Z63" s="81"/>
      <c r="AA63" s="81"/>
      <c r="AB63" s="81"/>
      <c r="AC63" s="81"/>
      <c r="AD63" s="81"/>
      <c r="AE63" s="94"/>
      <c r="AF63" s="5"/>
      <c r="AG63" s="4"/>
      <c r="AH63" s="27"/>
      <c r="AI63" s="27"/>
      <c r="AJ63" s="27"/>
      <c r="AK63" s="27"/>
      <c r="AL63" s="27"/>
      <c r="AM63" s="27"/>
    </row>
    <row r="64" spans="1:39" ht="12" customHeight="1">
      <c r="A64" s="318"/>
      <c r="B64" s="8"/>
      <c r="C64" s="55"/>
      <c r="D64" s="18"/>
      <c r="E64" s="94"/>
      <c r="F64" s="81"/>
      <c r="G64" s="81"/>
      <c r="H64" s="81"/>
      <c r="I64" s="81"/>
      <c r="J64" s="81"/>
      <c r="K64" s="81"/>
      <c r="L64" s="81"/>
      <c r="M64" s="81"/>
      <c r="N64" s="81"/>
      <c r="O64" s="81"/>
      <c r="P64" s="81"/>
      <c r="Q64" s="81"/>
      <c r="R64" s="81"/>
      <c r="S64" s="81"/>
      <c r="T64" s="81"/>
      <c r="U64" s="81"/>
      <c r="V64" s="81"/>
      <c r="W64" s="81"/>
      <c r="X64" s="81"/>
      <c r="Y64" s="81"/>
      <c r="Z64" s="81"/>
      <c r="AA64" s="81"/>
      <c r="AB64" s="81"/>
      <c r="AC64" s="81"/>
      <c r="AD64" s="81"/>
      <c r="AE64" s="94"/>
      <c r="AF64" s="5"/>
      <c r="AG64" s="4"/>
      <c r="AH64" s="27"/>
      <c r="AI64" s="27"/>
      <c r="AJ64" s="27"/>
      <c r="AK64" s="27"/>
      <c r="AL64" s="27"/>
      <c r="AM64" s="27"/>
    </row>
    <row r="65" spans="1:43" ht="12" customHeight="1">
      <c r="A65" s="318"/>
      <c r="B65" s="8"/>
      <c r="C65" s="55"/>
      <c r="D65" s="18"/>
      <c r="E65" s="94"/>
      <c r="F65" s="81"/>
      <c r="G65" s="81"/>
      <c r="H65" s="81"/>
      <c r="I65" s="81"/>
      <c r="J65" s="81"/>
      <c r="K65" s="81"/>
      <c r="L65" s="81"/>
      <c r="M65" s="81"/>
      <c r="N65" s="81"/>
      <c r="O65" s="81"/>
      <c r="P65" s="81"/>
      <c r="Q65" s="81"/>
      <c r="R65" s="81"/>
      <c r="S65" s="81"/>
      <c r="T65" s="81"/>
      <c r="U65" s="81"/>
      <c r="V65" s="81"/>
      <c r="W65" s="81"/>
      <c r="X65" s="81"/>
      <c r="Y65" s="81"/>
      <c r="Z65" s="81"/>
      <c r="AA65" s="81"/>
      <c r="AB65" s="81"/>
      <c r="AC65" s="81"/>
      <c r="AD65" s="81"/>
      <c r="AE65" s="94"/>
      <c r="AF65" s="5"/>
      <c r="AG65" s="4"/>
      <c r="AH65" s="27"/>
      <c r="AI65" s="27"/>
      <c r="AJ65" s="27"/>
      <c r="AK65" s="27"/>
      <c r="AL65" s="27"/>
      <c r="AM65" s="27"/>
    </row>
    <row r="66" spans="1:43" ht="12" customHeight="1">
      <c r="A66" s="318"/>
      <c r="B66" s="8"/>
      <c r="C66" s="55"/>
      <c r="D66" s="18"/>
      <c r="E66" s="94"/>
      <c r="F66" s="81"/>
      <c r="G66" s="81"/>
      <c r="H66" s="81"/>
      <c r="I66" s="81"/>
      <c r="J66" s="81"/>
      <c r="K66" s="81"/>
      <c r="L66" s="81"/>
      <c r="M66" s="81"/>
      <c r="N66" s="81"/>
      <c r="O66" s="81"/>
      <c r="P66" s="81"/>
      <c r="Q66" s="81"/>
      <c r="R66" s="81"/>
      <c r="S66" s="81"/>
      <c r="T66" s="81"/>
      <c r="U66" s="81"/>
      <c r="V66" s="81"/>
      <c r="W66" s="81"/>
      <c r="X66" s="81"/>
      <c r="Y66" s="81"/>
      <c r="Z66" s="81"/>
      <c r="AA66" s="81"/>
      <c r="AB66" s="81"/>
      <c r="AC66" s="81"/>
      <c r="AD66" s="81"/>
      <c r="AE66" s="94"/>
      <c r="AF66" s="5"/>
      <c r="AG66" s="4"/>
      <c r="AH66" s="27"/>
      <c r="AI66" s="27"/>
      <c r="AJ66" s="27"/>
      <c r="AK66" s="27"/>
      <c r="AL66" s="27"/>
      <c r="AM66" s="27"/>
    </row>
    <row r="67" spans="1:43" ht="12" customHeight="1">
      <c r="A67" s="318"/>
      <c r="B67" s="8"/>
      <c r="C67" s="55"/>
      <c r="D67" s="18"/>
      <c r="E67" s="94"/>
      <c r="F67" s="81"/>
      <c r="G67" s="81"/>
      <c r="H67" s="81"/>
      <c r="I67" s="81"/>
      <c r="J67" s="81"/>
      <c r="K67" s="81"/>
      <c r="L67" s="81"/>
      <c r="M67" s="81"/>
      <c r="N67" s="81"/>
      <c r="O67" s="81"/>
      <c r="P67" s="81"/>
      <c r="Q67" s="81"/>
      <c r="R67" s="81"/>
      <c r="S67" s="81"/>
      <c r="T67" s="81"/>
      <c r="U67" s="81"/>
      <c r="V67" s="81"/>
      <c r="W67" s="81"/>
      <c r="X67" s="81"/>
      <c r="Y67" s="81"/>
      <c r="Z67" s="81"/>
      <c r="AA67" s="81"/>
      <c r="AB67" s="81"/>
      <c r="AC67" s="81"/>
      <c r="AD67" s="81"/>
      <c r="AE67" s="94"/>
      <c r="AF67" s="5"/>
      <c r="AG67" s="4"/>
      <c r="AH67" s="27"/>
      <c r="AI67" s="27"/>
      <c r="AJ67" s="27"/>
      <c r="AK67" s="27"/>
      <c r="AL67" s="27"/>
      <c r="AM67" s="27"/>
    </row>
    <row r="68" spans="1:43" ht="12" customHeight="1">
      <c r="A68" s="318"/>
      <c r="B68" s="8"/>
      <c r="C68" s="55"/>
      <c r="D68" s="18"/>
      <c r="E68" s="94"/>
      <c r="F68" s="81"/>
      <c r="G68" s="81"/>
      <c r="H68" s="81"/>
      <c r="I68" s="81"/>
      <c r="J68" s="81"/>
      <c r="K68" s="81"/>
      <c r="L68" s="81"/>
      <c r="M68" s="81"/>
      <c r="N68" s="81"/>
      <c r="O68" s="81"/>
      <c r="P68" s="81"/>
      <c r="Q68" s="81"/>
      <c r="R68" s="81"/>
      <c r="S68" s="81"/>
      <c r="T68" s="81"/>
      <c r="U68" s="81"/>
      <c r="V68" s="81"/>
      <c r="W68" s="81"/>
      <c r="X68" s="81"/>
      <c r="Y68" s="81"/>
      <c r="Z68" s="81"/>
      <c r="AA68" s="81"/>
      <c r="AB68" s="81"/>
      <c r="AC68" s="81"/>
      <c r="AD68" s="81"/>
      <c r="AE68" s="94"/>
      <c r="AF68" s="5"/>
      <c r="AG68" s="8"/>
      <c r="AH68" s="27"/>
      <c r="AI68" s="27"/>
      <c r="AJ68" s="27"/>
      <c r="AK68" s="27"/>
      <c r="AL68" s="27"/>
      <c r="AM68" s="27"/>
    </row>
    <row r="69" spans="1:43" s="85" customFormat="1" ht="9" customHeight="1">
      <c r="A69" s="502"/>
      <c r="B69" s="84"/>
      <c r="C69" s="87"/>
      <c r="D69" s="30"/>
      <c r="E69" s="89"/>
      <c r="F69" s="89"/>
      <c r="G69" s="89"/>
      <c r="H69" s="95"/>
      <c r="I69" s="95"/>
      <c r="J69" s="95"/>
      <c r="K69" s="95"/>
      <c r="L69" s="95"/>
      <c r="M69" s="95"/>
      <c r="N69" s="95"/>
      <c r="O69" s="95"/>
      <c r="P69" s="95"/>
      <c r="Q69" s="95"/>
      <c r="R69" s="95"/>
      <c r="S69" s="95"/>
      <c r="T69" s="95"/>
      <c r="U69" s="95"/>
      <c r="V69" s="95"/>
      <c r="W69" s="95"/>
      <c r="X69" s="95"/>
      <c r="Y69" s="95"/>
      <c r="Z69" s="95"/>
      <c r="AA69" s="95"/>
      <c r="AB69" s="95"/>
      <c r="AC69" s="95"/>
      <c r="AD69" s="95"/>
      <c r="AE69" s="95"/>
      <c r="AF69" s="84"/>
      <c r="AG69" s="84"/>
      <c r="AH69" s="106"/>
      <c r="AI69" s="106"/>
      <c r="AJ69" s="106"/>
      <c r="AK69" s="106"/>
      <c r="AL69" s="106"/>
      <c r="AM69" s="106"/>
    </row>
    <row r="70" spans="1:43" ht="11.25" customHeight="1">
      <c r="A70" s="318"/>
      <c r="B70" s="1"/>
      <c r="C70" s="54"/>
      <c r="D70" s="18"/>
      <c r="E70" s="96"/>
      <c r="F70" s="96"/>
      <c r="G70" s="96"/>
      <c r="H70" s="96"/>
      <c r="I70" s="96"/>
      <c r="J70" s="96"/>
      <c r="K70" s="96"/>
      <c r="L70" s="96"/>
      <c r="M70" s="96"/>
      <c r="N70" s="96"/>
      <c r="O70" s="96"/>
      <c r="P70" s="96"/>
      <c r="Q70" s="96"/>
      <c r="R70" s="96"/>
      <c r="S70" s="96"/>
      <c r="T70" s="96"/>
      <c r="U70" s="96"/>
      <c r="V70" s="95"/>
      <c r="W70" s="96"/>
      <c r="X70" s="96"/>
      <c r="Y70" s="96"/>
      <c r="Z70" s="96"/>
      <c r="AA70" s="96"/>
      <c r="AB70" s="96"/>
      <c r="AC70" s="96"/>
      <c r="AD70" s="96"/>
      <c r="AE70" s="96"/>
      <c r="AF70" s="5"/>
      <c r="AG70" s="8"/>
      <c r="AH70" s="27"/>
      <c r="AI70" s="27"/>
      <c r="AJ70" s="27"/>
      <c r="AK70" s="27"/>
      <c r="AL70" s="27"/>
      <c r="AM70" s="27"/>
    </row>
    <row r="71" spans="1:43" ht="13.5" customHeight="1">
      <c r="A71" s="318"/>
      <c r="B71" s="505">
        <v>22</v>
      </c>
      <c r="C71" s="1652" t="s">
        <v>502</v>
      </c>
      <c r="D71" s="1652"/>
      <c r="E71" s="1653"/>
      <c r="F71" s="1642"/>
      <c r="G71" s="1653"/>
      <c r="H71" s="1642"/>
      <c r="I71" s="8"/>
      <c r="J71" s="8"/>
      <c r="K71" s="8"/>
      <c r="L71" s="8"/>
      <c r="M71" s="8"/>
      <c r="N71" s="8"/>
      <c r="O71" s="8"/>
      <c r="P71" s="8"/>
      <c r="Q71" s="8"/>
      <c r="R71" s="8"/>
      <c r="S71" s="8"/>
      <c r="T71" s="8"/>
      <c r="U71" s="8"/>
      <c r="V71" s="95"/>
      <c r="W71" s="8"/>
      <c r="X71" s="8"/>
      <c r="Y71" s="8"/>
      <c r="Z71" s="8"/>
      <c r="AA71" s="8"/>
      <c r="AB71" s="8"/>
      <c r="AC71" s="8"/>
      <c r="AD71" s="8"/>
      <c r="AE71" s="8"/>
      <c r="AF71" s="8"/>
      <c r="AG71" s="8"/>
      <c r="AH71" s="107"/>
      <c r="AI71" s="107"/>
      <c r="AJ71" s="107"/>
      <c r="AK71" s="107"/>
      <c r="AL71" s="107"/>
      <c r="AM71" s="107"/>
      <c r="AN71" s="71"/>
      <c r="AO71" s="71"/>
      <c r="AP71" s="71"/>
      <c r="AQ71" s="71"/>
    </row>
    <row r="72" spans="1:43" ht="13.5" customHeight="1">
      <c r="A72" s="70"/>
      <c r="B72" s="70"/>
      <c r="C72" s="70"/>
      <c r="D72" s="70"/>
      <c r="E72" s="70"/>
      <c r="F72" s="70"/>
      <c r="G72" s="70"/>
      <c r="H72" s="70"/>
      <c r="I72" s="70"/>
      <c r="J72" s="70"/>
      <c r="K72" s="70"/>
      <c r="L72" s="70"/>
      <c r="M72" s="70"/>
      <c r="N72" s="70"/>
      <c r="O72" s="70"/>
      <c r="P72" s="70"/>
      <c r="Q72" s="70"/>
      <c r="R72" s="70"/>
      <c r="S72" s="70"/>
      <c r="T72" s="70"/>
      <c r="U72" s="70"/>
      <c r="W72" s="70"/>
      <c r="X72" s="70"/>
      <c r="Y72" s="70"/>
      <c r="Z72" s="70"/>
      <c r="AA72" s="70"/>
      <c r="AB72" s="88"/>
      <c r="AC72" s="70"/>
      <c r="AD72" s="88"/>
      <c r="AE72" s="70"/>
      <c r="AF72" s="70"/>
      <c r="AG72" s="70"/>
      <c r="AH72" s="71"/>
      <c r="AI72" s="71"/>
      <c r="AJ72" s="71"/>
      <c r="AK72" s="71"/>
      <c r="AL72" s="71"/>
      <c r="AM72" s="71"/>
      <c r="AN72" s="71"/>
      <c r="AO72" s="71"/>
      <c r="AP72" s="71"/>
      <c r="AQ72" s="71"/>
    </row>
    <row r="73" spans="1:43">
      <c r="A73" s="70"/>
      <c r="B73" s="70"/>
      <c r="C73" s="70"/>
      <c r="D73" s="70"/>
      <c r="E73" s="70"/>
      <c r="F73" s="70"/>
      <c r="G73" s="70"/>
      <c r="H73" s="70"/>
      <c r="I73" s="70"/>
      <c r="J73" s="70"/>
      <c r="K73" s="70"/>
      <c r="L73" s="70"/>
      <c r="M73" s="70"/>
      <c r="N73" s="70"/>
      <c r="O73" s="70"/>
      <c r="P73" s="70"/>
      <c r="Q73" s="70"/>
      <c r="R73" s="70"/>
      <c r="S73" s="70"/>
      <c r="T73" s="70"/>
      <c r="U73" s="70"/>
      <c r="W73" s="70"/>
      <c r="X73" s="70"/>
      <c r="Y73" s="70"/>
      <c r="Z73" s="70"/>
      <c r="AA73" s="70"/>
      <c r="AB73" s="88"/>
      <c r="AC73" s="70"/>
      <c r="AD73" s="88"/>
      <c r="AE73" s="70"/>
      <c r="AF73" s="70"/>
      <c r="AG73" s="70"/>
      <c r="AH73" s="71"/>
      <c r="AI73" s="71"/>
      <c r="AJ73" s="71"/>
      <c r="AK73" s="71"/>
      <c r="AL73" s="71"/>
      <c r="AM73" s="71"/>
      <c r="AN73" s="71"/>
      <c r="AO73" s="71"/>
      <c r="AP73" s="71"/>
      <c r="AQ73" s="71"/>
    </row>
    <row r="74" spans="1:43">
      <c r="A74" s="70"/>
      <c r="B74" s="70"/>
      <c r="C74" s="70"/>
      <c r="D74" s="70"/>
      <c r="E74" s="70"/>
      <c r="F74" s="70"/>
      <c r="G74" s="70"/>
      <c r="H74" s="70"/>
      <c r="I74" s="70"/>
      <c r="J74" s="70"/>
      <c r="K74" s="70"/>
      <c r="L74" s="70"/>
      <c r="M74" s="70"/>
      <c r="N74" s="70"/>
      <c r="O74" s="70"/>
      <c r="P74" s="70"/>
      <c r="Q74" s="70"/>
      <c r="R74" s="70"/>
      <c r="S74" s="70"/>
      <c r="T74" s="70"/>
      <c r="U74" s="70"/>
      <c r="W74" s="70"/>
      <c r="X74" s="70"/>
      <c r="Y74" s="70"/>
      <c r="Z74" s="70"/>
      <c r="AA74" s="70"/>
      <c r="AB74" s="88"/>
      <c r="AC74" s="70"/>
      <c r="AD74" s="88"/>
      <c r="AE74" s="70"/>
      <c r="AF74" s="70"/>
      <c r="AG74" s="70"/>
      <c r="AH74" s="71"/>
      <c r="AI74" s="71"/>
      <c r="AJ74" s="71"/>
      <c r="AK74" s="71"/>
      <c r="AL74" s="71"/>
      <c r="AM74" s="71"/>
      <c r="AN74" s="71"/>
      <c r="AO74" s="71"/>
      <c r="AP74" s="71"/>
      <c r="AQ74" s="71"/>
    </row>
    <row r="75" spans="1:43">
      <c r="A75" s="70"/>
      <c r="B75" s="70"/>
      <c r="C75" s="70"/>
      <c r="D75" s="70"/>
      <c r="E75" s="70"/>
      <c r="F75" s="70"/>
      <c r="G75" s="70"/>
      <c r="H75" s="70"/>
      <c r="I75" s="70"/>
      <c r="J75" s="70"/>
      <c r="K75" s="70"/>
      <c r="L75" s="70"/>
      <c r="M75" s="70"/>
      <c r="N75" s="70"/>
      <c r="O75" s="70"/>
      <c r="P75" s="70"/>
      <c r="Q75" s="70"/>
      <c r="R75" s="70"/>
      <c r="S75" s="70"/>
      <c r="T75" s="70"/>
      <c r="U75" s="70"/>
      <c r="W75" s="70"/>
      <c r="X75" s="70"/>
      <c r="Y75" s="70"/>
      <c r="Z75" s="70"/>
      <c r="AA75" s="70"/>
      <c r="AB75" s="88"/>
      <c r="AC75" s="70"/>
      <c r="AD75" s="88"/>
      <c r="AE75" s="70"/>
      <c r="AF75" s="70"/>
      <c r="AG75" s="70"/>
      <c r="AH75" s="71"/>
      <c r="AI75" s="71"/>
      <c r="AJ75" s="71"/>
      <c r="AK75" s="71"/>
      <c r="AL75" s="71"/>
      <c r="AM75" s="71"/>
      <c r="AN75" s="71"/>
      <c r="AO75" s="71"/>
      <c r="AP75" s="71"/>
      <c r="AQ75" s="71"/>
    </row>
    <row r="76" spans="1:43">
      <c r="A76" s="70"/>
      <c r="B76" s="70"/>
      <c r="C76" s="70"/>
      <c r="D76" s="70"/>
      <c r="E76" s="70"/>
      <c r="F76" s="70"/>
      <c r="G76" s="70"/>
      <c r="H76" s="70"/>
      <c r="I76" s="70"/>
      <c r="J76" s="70"/>
      <c r="K76" s="70"/>
      <c r="L76" s="70"/>
      <c r="M76" s="70"/>
      <c r="N76" s="70"/>
      <c r="O76" s="70"/>
      <c r="P76" s="70"/>
      <c r="Q76" s="70"/>
      <c r="R76" s="70"/>
      <c r="S76" s="70"/>
      <c r="T76" s="70"/>
      <c r="U76" s="70"/>
      <c r="W76" s="70"/>
      <c r="X76" s="70"/>
      <c r="Y76" s="70"/>
      <c r="Z76" s="70"/>
      <c r="AA76" s="70"/>
      <c r="AB76" s="88"/>
      <c r="AC76" s="70"/>
      <c r="AD76" s="88"/>
      <c r="AE76" s="70"/>
      <c r="AF76" s="70"/>
      <c r="AG76" s="70"/>
      <c r="AH76" s="71"/>
      <c r="AI76" s="71"/>
      <c r="AJ76" s="71"/>
      <c r="AK76" s="71"/>
      <c r="AL76" s="71"/>
      <c r="AM76" s="71"/>
      <c r="AN76" s="71"/>
      <c r="AO76" s="71"/>
      <c r="AP76" s="71"/>
      <c r="AQ76" s="71"/>
    </row>
    <row r="77" spans="1:43">
      <c r="AB77" s="25"/>
      <c r="AD77" s="25"/>
      <c r="AJ77" s="63"/>
    </row>
    <row r="82" spans="28:32" ht="8.25" customHeight="1"/>
    <row r="84" spans="28:32" ht="9" customHeight="1">
      <c r="AF84" s="9"/>
    </row>
    <row r="85" spans="28:32" ht="8.25" customHeight="1">
      <c r="AB85" s="34"/>
      <c r="AD85" s="34"/>
      <c r="AF85" s="34"/>
    </row>
    <row r="86" spans="28:32" ht="9.75" customHeight="1"/>
  </sheetData>
  <customSheetViews>
    <customSheetView guid="{D8E90C30-C61D-40A7-989F-8651AA8E91E2}" hiddenRows="1" topLeftCell="A34">
      <selection activeCell="EW151" sqref="EW151:FA155"/>
      <pageMargins left="0.15748031496062992" right="0.15748031496062992" top="0.19685039370078741" bottom="0.19685039370078741" header="0" footer="0"/>
      <printOptions horizontalCentered="1"/>
      <pageSetup paperSize="9" orientation="portrait" r:id="rId1"/>
      <headerFooter alignWithMargins="0"/>
    </customSheetView>
    <customSheetView guid="{5859C3A0-D6FB-40D9-B6C2-346CB5A63A0A}" hiddenRows="1" topLeftCell="A34">
      <selection activeCell="EW151" sqref="EW151:FA155"/>
      <pageMargins left="0.15748031496062992" right="0.15748031496062992" top="0.19685039370078741" bottom="0.19685039370078741" header="0" footer="0"/>
      <printOptions horizontalCentered="1"/>
      <pageSetup paperSize="9" orientation="portrait" r:id="rId2"/>
      <headerFooter alignWithMargins="0"/>
    </customSheetView>
    <customSheetView guid="{87E9DA1B-1CEB-458D-87A5-C4E38BAE485A}" showPageBreaks="1" printArea="1" hiddenRows="1" topLeftCell="A34">
      <selection activeCell="EW151" sqref="EW151:FA155"/>
      <pageMargins left="0.15748031496062992" right="0.15748031496062992" top="0.19685039370078741" bottom="0.19685039370078741" header="0" footer="0"/>
      <printOptions horizontalCentered="1"/>
      <pageSetup paperSize="9" orientation="portrait" r:id="rId3"/>
      <headerFooter alignWithMargins="0"/>
    </customSheetView>
  </customSheetViews>
  <mergeCells count="10">
    <mergeCell ref="X6:AD6"/>
    <mergeCell ref="X45:AD45"/>
    <mergeCell ref="F5:L5"/>
    <mergeCell ref="X1:AF1"/>
    <mergeCell ref="C71:D71"/>
    <mergeCell ref="E71:F71"/>
    <mergeCell ref="G71:H71"/>
    <mergeCell ref="B2:D2"/>
    <mergeCell ref="F45:V45"/>
    <mergeCell ref="F6:V6"/>
  </mergeCells>
  <phoneticPr fontId="3" type="noConversion"/>
  <printOptions horizontalCentered="1"/>
  <pageMargins left="0.15748031496062992" right="0.15748031496062992" top="0.19685039370078741" bottom="0.19685039370078741" header="0" footer="0"/>
  <pageSetup paperSize="9" orientation="portrait" r:id="rId4"/>
  <headerFooter alignWithMargins="0"/>
  <drawing r:id="rId5"/>
</worksheet>
</file>

<file path=xl/worksheets/sheet21.xml><?xml version="1.0" encoding="utf-8"?>
<worksheet xmlns="http://schemas.openxmlformats.org/spreadsheetml/2006/main" xmlns:r="http://schemas.openxmlformats.org/officeDocument/2006/relationships">
  <sheetPr codeName="Folha23" enableFormatConditionsCalculation="0">
    <tabColor indexed="55"/>
  </sheetPr>
  <dimension ref="A1:BF88"/>
  <sheetViews>
    <sheetView workbookViewId="0"/>
  </sheetViews>
  <sheetFormatPr defaultRowHeight="12.75"/>
  <cols>
    <col min="1" max="1" width="1" customWidth="1"/>
    <col min="2" max="2" width="2.5703125" customWidth="1"/>
    <col min="3" max="3" width="3" customWidth="1"/>
    <col min="4" max="4" width="9.85546875" customWidth="1"/>
    <col min="5" max="5" width="0.5703125" customWidth="1"/>
    <col min="6" max="6" width="5.85546875" customWidth="1"/>
    <col min="7" max="7" width="0.5703125" customWidth="1"/>
    <col min="8" max="8" width="5.85546875" customWidth="1"/>
    <col min="9" max="9" width="0.5703125" customWidth="1"/>
    <col min="10" max="10" width="5.7109375" customWidth="1"/>
    <col min="11" max="11" width="0.5703125" customWidth="1"/>
    <col min="12" max="12" width="5.5703125" customWidth="1"/>
    <col min="13" max="13" width="0.42578125" customWidth="1"/>
    <col min="14" max="14" width="5.7109375" customWidth="1"/>
    <col min="15" max="15" width="0.5703125" customWidth="1"/>
    <col min="16" max="16" width="5.7109375" customWidth="1"/>
    <col min="17" max="17" width="0.5703125" customWidth="1"/>
    <col min="18" max="18" width="5.7109375" customWidth="1"/>
    <col min="19" max="19" width="0.5703125" customWidth="1"/>
    <col min="20" max="20" width="5.7109375" customWidth="1"/>
    <col min="21" max="21" width="0.5703125" customWidth="1"/>
    <col min="22" max="22" width="5.7109375" style="70" customWidth="1"/>
    <col min="23" max="23" width="0.5703125" customWidth="1"/>
    <col min="24" max="24" width="5.5703125" customWidth="1"/>
    <col min="25" max="25" width="0.5703125" customWidth="1"/>
    <col min="26" max="26" width="5.7109375" customWidth="1"/>
    <col min="27" max="27" width="0.5703125" customWidth="1"/>
    <col min="28" max="28" width="5.7109375" customWidth="1"/>
    <col min="29" max="29" width="0.5703125" customWidth="1"/>
    <col min="30" max="30" width="5.7109375" customWidth="1"/>
    <col min="31" max="31" width="0.5703125" customWidth="1"/>
    <col min="32" max="32" width="2.5703125" customWidth="1"/>
    <col min="33" max="33" width="1" customWidth="1"/>
  </cols>
  <sheetData>
    <row r="1" spans="1:57" ht="13.5" customHeight="1">
      <c r="A1" s="4"/>
      <c r="B1" s="1562" t="s">
        <v>398</v>
      </c>
      <c r="C1" s="1562"/>
      <c r="D1" s="1562"/>
      <c r="E1" s="1562"/>
      <c r="F1" s="1562"/>
      <c r="G1" s="1562"/>
      <c r="H1" s="1562"/>
      <c r="I1" s="317"/>
      <c r="J1" s="317"/>
      <c r="K1" s="317"/>
      <c r="L1" s="317"/>
      <c r="M1" s="317"/>
      <c r="N1" s="317"/>
      <c r="O1" s="317"/>
      <c r="P1" s="317"/>
      <c r="Q1" s="317"/>
      <c r="R1" s="317"/>
      <c r="S1" s="317"/>
      <c r="T1" s="317"/>
      <c r="U1" s="317"/>
      <c r="V1" s="317"/>
      <c r="W1" s="317"/>
      <c r="X1" s="374"/>
      <c r="Y1" s="321"/>
      <c r="Z1" s="321"/>
      <c r="AA1" s="321"/>
      <c r="AB1" s="321"/>
      <c r="AC1" s="321"/>
      <c r="AD1" s="321"/>
      <c r="AE1" s="321"/>
      <c r="AF1" s="321"/>
      <c r="AG1" s="4"/>
      <c r="AH1" s="27"/>
      <c r="AI1" s="27"/>
      <c r="AJ1" s="27"/>
      <c r="AK1" s="27"/>
      <c r="AL1" s="27"/>
      <c r="AM1" s="27"/>
      <c r="AN1" s="27"/>
      <c r="AO1" s="27"/>
    </row>
    <row r="2" spans="1:57" ht="6" customHeight="1">
      <c r="A2" s="4"/>
      <c r="B2" s="1483"/>
      <c r="C2" s="1483"/>
      <c r="D2" s="1483"/>
      <c r="E2" s="21"/>
      <c r="F2" s="21"/>
      <c r="G2" s="21"/>
      <c r="H2" s="21"/>
      <c r="I2" s="21"/>
      <c r="J2" s="315"/>
      <c r="K2" s="315"/>
      <c r="L2" s="315"/>
      <c r="M2" s="315"/>
      <c r="N2" s="315"/>
      <c r="O2" s="315"/>
      <c r="P2" s="315"/>
      <c r="Q2" s="315"/>
      <c r="R2" s="315"/>
      <c r="S2" s="315"/>
      <c r="T2" s="315"/>
      <c r="U2" s="315"/>
      <c r="V2" s="315"/>
      <c r="W2" s="315"/>
      <c r="X2" s="315"/>
      <c r="Y2" s="315"/>
      <c r="Z2" s="8"/>
      <c r="AA2" s="8"/>
      <c r="AB2" s="8"/>
      <c r="AC2" s="8"/>
      <c r="AD2" s="8"/>
      <c r="AE2" s="8"/>
      <c r="AF2" s="8"/>
      <c r="AG2" s="326"/>
      <c r="AH2" s="27"/>
      <c r="AI2" s="27"/>
      <c r="AJ2" s="27"/>
      <c r="AK2" s="27"/>
      <c r="AL2" s="27"/>
      <c r="AM2" s="27"/>
      <c r="AN2" s="27"/>
      <c r="AO2" s="27"/>
    </row>
    <row r="3" spans="1:57" ht="12" customHeight="1">
      <c r="A3" s="4"/>
      <c r="B3" s="8"/>
      <c r="C3" s="8"/>
      <c r="D3" s="8"/>
      <c r="E3" s="8"/>
      <c r="F3" s="8"/>
      <c r="G3" s="8"/>
      <c r="H3" s="8"/>
      <c r="I3" s="8"/>
      <c r="J3" s="8"/>
      <c r="K3" s="8"/>
      <c r="L3" s="8"/>
      <c r="M3" s="8"/>
      <c r="N3" s="8"/>
      <c r="O3" s="8"/>
      <c r="P3" s="8"/>
      <c r="Q3" s="8"/>
      <c r="R3" s="8"/>
      <c r="S3" s="8"/>
      <c r="T3" s="8"/>
      <c r="U3" s="8"/>
      <c r="V3" s="8"/>
      <c r="W3" s="8"/>
      <c r="X3" s="8"/>
      <c r="Y3" s="8"/>
      <c r="Z3" s="8"/>
      <c r="AA3" s="8"/>
      <c r="AB3" s="22"/>
      <c r="AC3" s="8"/>
      <c r="AD3" s="22"/>
      <c r="AE3" s="8"/>
      <c r="AF3" s="8"/>
      <c r="AG3" s="326"/>
      <c r="AH3" s="27"/>
      <c r="AI3" s="27"/>
      <c r="AJ3" s="27"/>
      <c r="AK3" s="27"/>
      <c r="AL3" s="27"/>
      <c r="AM3" s="27"/>
      <c r="AN3" s="27"/>
      <c r="AO3" s="27"/>
    </row>
    <row r="4" spans="1:57" s="12" customFormat="1" ht="13.5" customHeight="1">
      <c r="A4" s="11"/>
      <c r="B4" s="19"/>
      <c r="C4" s="97"/>
      <c r="D4" s="91"/>
      <c r="E4" s="91"/>
      <c r="F4" s="91"/>
      <c r="G4" s="91"/>
      <c r="H4" s="91"/>
      <c r="I4" s="91"/>
      <c r="J4" s="91"/>
      <c r="K4" s="91"/>
      <c r="L4" s="91"/>
      <c r="M4" s="91"/>
      <c r="N4" s="91"/>
      <c r="O4" s="91"/>
      <c r="P4" s="91"/>
      <c r="Q4" s="91"/>
      <c r="R4" s="98"/>
      <c r="S4" s="98"/>
      <c r="T4" s="98"/>
      <c r="U4" s="98"/>
      <c r="V4" s="98"/>
      <c r="W4" s="98"/>
      <c r="X4" s="98"/>
      <c r="Y4" s="98"/>
      <c r="Z4" s="98"/>
      <c r="AA4" s="98"/>
      <c r="AB4" s="98"/>
      <c r="AC4" s="98"/>
      <c r="AD4" s="98"/>
      <c r="AE4" s="98"/>
      <c r="AF4" s="8"/>
      <c r="AG4" s="325"/>
      <c r="AH4" s="66"/>
      <c r="AI4" s="66"/>
      <c r="AJ4" s="66"/>
      <c r="AK4" s="66"/>
      <c r="AL4" s="66"/>
      <c r="AM4" s="66"/>
      <c r="AN4" s="66"/>
      <c r="AO4" s="66"/>
    </row>
    <row r="5" spans="1:57" ht="3.75" customHeight="1">
      <c r="A5" s="4"/>
      <c r="B5" s="8"/>
      <c r="C5" s="13"/>
      <c r="D5" s="13"/>
      <c r="E5" s="13"/>
      <c r="F5" s="1651"/>
      <c r="G5" s="1651"/>
      <c r="H5" s="1651"/>
      <c r="I5" s="1651"/>
      <c r="J5" s="1651"/>
      <c r="K5" s="1651"/>
      <c r="L5" s="1651"/>
      <c r="M5" s="13"/>
      <c r="N5" s="13"/>
      <c r="O5" s="13"/>
      <c r="P5" s="13"/>
      <c r="Q5" s="13"/>
      <c r="R5" s="5"/>
      <c r="S5" s="5"/>
      <c r="T5" s="5"/>
      <c r="U5" s="79"/>
      <c r="V5" s="5"/>
      <c r="W5" s="5"/>
      <c r="X5" s="5"/>
      <c r="Y5" s="5"/>
      <c r="Z5" s="5"/>
      <c r="AA5" s="5"/>
      <c r="AB5" s="5"/>
      <c r="AC5" s="5"/>
      <c r="AD5" s="5"/>
      <c r="AE5" s="5"/>
      <c r="AF5" s="8"/>
      <c r="AG5" s="326"/>
      <c r="AH5" s="27"/>
      <c r="AI5" s="27"/>
      <c r="AJ5" s="27"/>
      <c r="AK5" s="27"/>
      <c r="AL5" s="27"/>
      <c r="AM5" s="27"/>
      <c r="AN5" s="27"/>
      <c r="AO5" s="27"/>
    </row>
    <row r="6" spans="1:57" ht="9.75" customHeight="1">
      <c r="A6" s="4"/>
      <c r="B6" s="8"/>
      <c r="C6" s="13"/>
      <c r="D6" s="13"/>
      <c r="E6" s="15"/>
      <c r="F6" s="1650"/>
      <c r="G6" s="1650"/>
      <c r="H6" s="1650"/>
      <c r="I6" s="1650"/>
      <c r="J6" s="1650"/>
      <c r="K6" s="1650"/>
      <c r="L6" s="1650"/>
      <c r="M6" s="1650"/>
      <c r="N6" s="1650"/>
      <c r="O6" s="1650"/>
      <c r="P6" s="1650"/>
      <c r="Q6" s="1650"/>
      <c r="R6" s="1650"/>
      <c r="S6" s="1650"/>
      <c r="T6" s="1650"/>
      <c r="U6" s="1650"/>
      <c r="V6" s="1650"/>
      <c r="W6" s="15"/>
      <c r="X6" s="1650"/>
      <c r="Y6" s="1650"/>
      <c r="Z6" s="1650"/>
      <c r="AA6" s="1650"/>
      <c r="AB6" s="1650"/>
      <c r="AC6" s="1650"/>
      <c r="AD6" s="1650"/>
      <c r="AE6" s="15"/>
      <c r="AF6" s="8"/>
      <c r="AG6" s="326"/>
      <c r="AH6" s="27"/>
      <c r="AI6" s="27"/>
      <c r="AJ6" s="27"/>
      <c r="AK6" s="27"/>
      <c r="AL6" s="27"/>
      <c r="AM6" s="27"/>
      <c r="AN6" s="27"/>
      <c r="AO6" s="27"/>
    </row>
    <row r="7" spans="1:57" ht="12.75" customHeight="1">
      <c r="A7" s="4"/>
      <c r="B7" s="8"/>
      <c r="C7" s="13"/>
      <c r="D7" s="13"/>
      <c r="E7" s="15"/>
      <c r="F7" s="15"/>
      <c r="G7" s="15"/>
      <c r="H7" s="15"/>
      <c r="I7" s="15"/>
      <c r="J7" s="15"/>
      <c r="K7" s="15"/>
      <c r="L7" s="15"/>
      <c r="M7" s="15"/>
      <c r="N7" s="15"/>
      <c r="O7" s="15"/>
      <c r="P7" s="15"/>
      <c r="Q7" s="15"/>
      <c r="R7" s="15"/>
      <c r="S7" s="15"/>
      <c r="T7" s="15"/>
      <c r="U7" s="15"/>
      <c r="V7" s="15"/>
      <c r="W7" s="15"/>
      <c r="X7" s="15"/>
      <c r="Y7" s="15"/>
      <c r="Z7" s="15"/>
      <c r="AA7" s="15"/>
      <c r="AB7" s="15"/>
      <c r="AC7" s="15"/>
      <c r="AD7" s="15"/>
      <c r="AE7" s="15"/>
      <c r="AF7" s="5"/>
      <c r="AG7" s="326"/>
      <c r="AH7" s="27"/>
      <c r="AI7" s="108"/>
      <c r="AJ7" s="108"/>
      <c r="AK7" s="108"/>
      <c r="AL7" s="27"/>
      <c r="AM7" s="27"/>
      <c r="AN7" s="27"/>
      <c r="AO7" s="27"/>
    </row>
    <row r="8" spans="1:57" s="62" customFormat="1" ht="13.5" hidden="1" customHeight="1">
      <c r="A8" s="59"/>
      <c r="B8" s="60"/>
      <c r="C8" s="1654"/>
      <c r="D8" s="1654"/>
      <c r="E8" s="74"/>
      <c r="F8" s="74"/>
      <c r="G8" s="74"/>
      <c r="H8" s="74"/>
      <c r="I8" s="74"/>
      <c r="J8" s="74"/>
      <c r="K8" s="74"/>
      <c r="L8" s="74"/>
      <c r="M8" s="74"/>
      <c r="N8" s="74"/>
      <c r="O8" s="74"/>
      <c r="P8" s="74"/>
      <c r="Q8" s="74"/>
      <c r="R8" s="74"/>
      <c r="S8" s="74"/>
      <c r="T8" s="74"/>
      <c r="U8" s="74"/>
      <c r="V8" s="74"/>
      <c r="W8" s="74"/>
      <c r="X8" s="74"/>
      <c r="Y8" s="74"/>
      <c r="Z8" s="74"/>
      <c r="AA8" s="74"/>
      <c r="AB8" s="74"/>
      <c r="AC8" s="74"/>
      <c r="AD8" s="74"/>
      <c r="AE8" s="74"/>
      <c r="AF8" s="82"/>
      <c r="AG8" s="473"/>
      <c r="AH8" s="100"/>
      <c r="AI8" s="108"/>
      <c r="AJ8" s="108"/>
      <c r="AK8" s="108"/>
      <c r="AL8" s="100"/>
      <c r="AM8" s="100"/>
      <c r="AN8" s="100"/>
      <c r="AO8" s="100"/>
    </row>
    <row r="9" spans="1:57" s="62" customFormat="1" ht="6" hidden="1" customHeight="1">
      <c r="A9" s="59"/>
      <c r="B9" s="60"/>
      <c r="C9" s="73"/>
      <c r="D9" s="73"/>
      <c r="E9" s="65"/>
      <c r="F9" s="65"/>
      <c r="G9" s="65"/>
      <c r="H9" s="65"/>
      <c r="I9" s="65"/>
      <c r="J9" s="65"/>
      <c r="K9" s="65"/>
      <c r="L9" s="65"/>
      <c r="M9" s="65"/>
      <c r="N9" s="65"/>
      <c r="O9" s="65"/>
      <c r="P9" s="65"/>
      <c r="Q9" s="65"/>
      <c r="R9" s="65"/>
      <c r="S9" s="65"/>
      <c r="T9" s="65"/>
      <c r="U9" s="65"/>
      <c r="V9" s="65"/>
      <c r="W9" s="65"/>
      <c r="X9" s="65"/>
      <c r="Y9" s="65"/>
      <c r="Z9" s="65"/>
      <c r="AA9" s="65"/>
      <c r="AB9" s="65"/>
      <c r="AC9" s="65"/>
      <c r="AD9" s="65"/>
      <c r="AE9" s="65"/>
      <c r="AF9" s="82"/>
      <c r="AG9" s="473"/>
      <c r="AH9" s="100"/>
      <c r="AI9" s="108"/>
      <c r="AJ9" s="108"/>
      <c r="AK9" s="108"/>
      <c r="AL9" s="100"/>
      <c r="AM9" s="100"/>
      <c r="AN9" s="100"/>
      <c r="AO9" s="100"/>
    </row>
    <row r="10" spans="1:57" s="80" customFormat="1" ht="15" customHeight="1">
      <c r="A10" s="76"/>
      <c r="B10" s="99"/>
      <c r="C10" s="77"/>
      <c r="D10" s="78"/>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93"/>
      <c r="AG10" s="470"/>
      <c r="AH10" s="101"/>
      <c r="AI10" s="108"/>
      <c r="AJ10" s="108"/>
      <c r="AK10" s="108"/>
      <c r="AL10" s="90"/>
      <c r="AM10" s="90"/>
      <c r="AN10" s="66"/>
      <c r="AO10" s="66"/>
      <c r="AP10" s="12"/>
      <c r="AQ10" s="12"/>
      <c r="AR10"/>
      <c r="AS10" s="26"/>
      <c r="AT10" s="12"/>
      <c r="AU10" s="12"/>
      <c r="AV10" s="12"/>
      <c r="AW10" s="12"/>
      <c r="AX10" s="12"/>
      <c r="AY10" s="12"/>
      <c r="AZ10" s="12"/>
      <c r="BA10" s="12"/>
      <c r="BB10" s="12"/>
      <c r="BC10" s="12"/>
      <c r="BD10" s="12"/>
      <c r="BE10" s="12"/>
    </row>
    <row r="11" spans="1:57" ht="12" customHeight="1">
      <c r="A11" s="4"/>
      <c r="B11" s="8"/>
      <c r="C11" s="55"/>
      <c r="D11" s="18"/>
      <c r="E11" s="94"/>
      <c r="F11" s="94"/>
      <c r="G11" s="94"/>
      <c r="H11" s="94"/>
      <c r="I11" s="94"/>
      <c r="J11" s="94"/>
      <c r="K11" s="94"/>
      <c r="L11" s="94"/>
      <c r="M11" s="94"/>
      <c r="N11" s="94"/>
      <c r="O11" s="94"/>
      <c r="P11" s="94"/>
      <c r="Q11" s="94"/>
      <c r="R11" s="94"/>
      <c r="S11" s="94"/>
      <c r="T11" s="94"/>
      <c r="U11" s="94"/>
      <c r="V11" s="94"/>
      <c r="W11" s="94"/>
      <c r="X11" s="94"/>
      <c r="Y11" s="94"/>
      <c r="Z11" s="94"/>
      <c r="AA11" s="94"/>
      <c r="AB11" s="32"/>
      <c r="AC11" s="94"/>
      <c r="AD11" s="32"/>
      <c r="AE11" s="94"/>
      <c r="AF11" s="5"/>
      <c r="AG11" s="326"/>
      <c r="AH11" s="27"/>
      <c r="AI11" s="108"/>
      <c r="AJ11" s="108"/>
      <c r="AK11" s="108"/>
      <c r="AL11" s="27"/>
      <c r="AM11" s="27"/>
      <c r="AN11" s="27"/>
      <c r="AO11" s="27"/>
      <c r="AS11" s="26"/>
    </row>
    <row r="12" spans="1:57" ht="12" customHeight="1">
      <c r="A12" s="4"/>
      <c r="B12" s="8"/>
      <c r="C12" s="55"/>
      <c r="D12" s="18"/>
      <c r="E12" s="94"/>
      <c r="F12" s="94"/>
      <c r="G12" s="94"/>
      <c r="H12" s="94"/>
      <c r="I12" s="94"/>
      <c r="J12" s="94"/>
      <c r="K12" s="94"/>
      <c r="L12" s="94"/>
      <c r="M12" s="94"/>
      <c r="N12" s="94"/>
      <c r="O12" s="94"/>
      <c r="P12" s="94"/>
      <c r="Q12" s="94"/>
      <c r="R12" s="94"/>
      <c r="S12" s="94"/>
      <c r="T12" s="94"/>
      <c r="U12" s="94"/>
      <c r="V12" s="94"/>
      <c r="W12" s="94"/>
      <c r="X12" s="94"/>
      <c r="Y12" s="94"/>
      <c r="Z12" s="94"/>
      <c r="AA12" s="94"/>
      <c r="AB12" s="32"/>
      <c r="AC12" s="94"/>
      <c r="AD12" s="32"/>
      <c r="AE12" s="94"/>
      <c r="AF12" s="5"/>
      <c r="AG12" s="326"/>
      <c r="AH12" s="27"/>
      <c r="AI12" s="108"/>
      <c r="AJ12" s="108"/>
      <c r="AK12" s="108"/>
      <c r="AL12" s="27"/>
      <c r="AM12" s="27"/>
      <c r="AN12" s="27"/>
      <c r="AO12" s="27"/>
      <c r="AS12" s="26"/>
    </row>
    <row r="13" spans="1:57" ht="12" customHeight="1">
      <c r="A13" s="4"/>
      <c r="B13" s="8"/>
      <c r="C13" s="55"/>
      <c r="D13" s="18"/>
      <c r="E13" s="94"/>
      <c r="F13" s="94"/>
      <c r="G13" s="94"/>
      <c r="H13" s="94"/>
      <c r="I13" s="94"/>
      <c r="J13" s="94"/>
      <c r="K13" s="94"/>
      <c r="L13" s="94"/>
      <c r="M13" s="94"/>
      <c r="N13" s="94"/>
      <c r="O13" s="94"/>
      <c r="P13" s="94"/>
      <c r="Q13" s="94"/>
      <c r="R13" s="94"/>
      <c r="S13" s="94"/>
      <c r="T13" s="94"/>
      <c r="U13" s="94"/>
      <c r="V13" s="94"/>
      <c r="W13" s="94"/>
      <c r="X13" s="94"/>
      <c r="Y13" s="94"/>
      <c r="Z13" s="94"/>
      <c r="AA13" s="94"/>
      <c r="AB13" s="32"/>
      <c r="AC13" s="94"/>
      <c r="AD13" s="32"/>
      <c r="AE13" s="94"/>
      <c r="AF13" s="5"/>
      <c r="AG13" s="326"/>
      <c r="AH13" s="27"/>
      <c r="AI13" s="108"/>
      <c r="AJ13" s="108"/>
      <c r="AK13" s="108"/>
      <c r="AL13" s="27"/>
      <c r="AM13" s="27"/>
      <c r="AN13" s="27"/>
      <c r="AO13" s="27"/>
      <c r="AS13" s="26"/>
    </row>
    <row r="14" spans="1:57" ht="12" customHeight="1">
      <c r="A14" s="4"/>
      <c r="B14" s="8"/>
      <c r="C14" s="55"/>
      <c r="D14" s="18"/>
      <c r="E14" s="94"/>
      <c r="F14" s="94"/>
      <c r="G14" s="94"/>
      <c r="H14" s="94"/>
      <c r="I14" s="94"/>
      <c r="J14" s="94"/>
      <c r="K14" s="94"/>
      <c r="L14" s="94"/>
      <c r="M14" s="94"/>
      <c r="N14" s="94"/>
      <c r="O14" s="94"/>
      <c r="P14" s="94"/>
      <c r="Q14" s="94"/>
      <c r="R14" s="94"/>
      <c r="S14" s="94"/>
      <c r="T14" s="94"/>
      <c r="U14" s="94"/>
      <c r="V14" s="94"/>
      <c r="W14" s="94"/>
      <c r="X14" s="94"/>
      <c r="Y14" s="94"/>
      <c r="Z14" s="94"/>
      <c r="AA14" s="94"/>
      <c r="AB14" s="32"/>
      <c r="AC14" s="94"/>
      <c r="AD14" s="32"/>
      <c r="AE14" s="94"/>
      <c r="AF14" s="5"/>
      <c r="AG14" s="326"/>
      <c r="AH14" s="27"/>
      <c r="AI14" s="27"/>
      <c r="AJ14" s="27"/>
      <c r="AK14" s="27"/>
      <c r="AL14" s="27"/>
      <c r="AM14" s="27"/>
      <c r="AN14" s="27"/>
      <c r="AO14" s="27"/>
      <c r="AS14" s="26"/>
    </row>
    <row r="15" spans="1:57" ht="12" customHeight="1">
      <c r="A15" s="4"/>
      <c r="B15" s="8"/>
      <c r="C15" s="55"/>
      <c r="D15" s="18"/>
      <c r="E15" s="94"/>
      <c r="F15" s="94"/>
      <c r="G15" s="94"/>
      <c r="H15" s="94"/>
      <c r="I15" s="94"/>
      <c r="J15" s="94"/>
      <c r="K15" s="94"/>
      <c r="L15" s="94"/>
      <c r="M15" s="94"/>
      <c r="N15" s="94"/>
      <c r="O15" s="94"/>
      <c r="P15" s="94"/>
      <c r="Q15" s="94"/>
      <c r="R15" s="94"/>
      <c r="S15" s="94"/>
      <c r="T15" s="94"/>
      <c r="U15" s="94"/>
      <c r="V15" s="94"/>
      <c r="W15" s="94"/>
      <c r="X15" s="94"/>
      <c r="Y15" s="94"/>
      <c r="Z15" s="94"/>
      <c r="AA15" s="94"/>
      <c r="AB15" s="32"/>
      <c r="AC15" s="94"/>
      <c r="AD15" s="32"/>
      <c r="AE15" s="94"/>
      <c r="AF15" s="5"/>
      <c r="AG15" s="326"/>
      <c r="AH15" s="27"/>
      <c r="AI15" s="27"/>
      <c r="AJ15" s="27"/>
      <c r="AK15" s="27"/>
      <c r="AL15" s="27"/>
      <c r="AM15" s="27"/>
      <c r="AN15" s="27"/>
      <c r="AO15" s="27"/>
    </row>
    <row r="16" spans="1:57" ht="12" customHeight="1">
      <c r="A16" s="4"/>
      <c r="B16" s="8"/>
      <c r="C16" s="55"/>
      <c r="D16" s="18"/>
      <c r="E16" s="94"/>
      <c r="F16" s="94"/>
      <c r="G16" s="94"/>
      <c r="H16" s="94"/>
      <c r="I16" s="94"/>
      <c r="J16" s="94"/>
      <c r="K16" s="94"/>
      <c r="L16" s="94"/>
      <c r="M16" s="94"/>
      <c r="N16" s="94"/>
      <c r="O16" s="94"/>
      <c r="P16" s="94"/>
      <c r="Q16" s="94"/>
      <c r="R16" s="94"/>
      <c r="S16" s="94"/>
      <c r="T16" s="94"/>
      <c r="U16" s="94"/>
      <c r="V16" s="94"/>
      <c r="W16" s="94"/>
      <c r="X16" s="94"/>
      <c r="Y16" s="94"/>
      <c r="Z16" s="94"/>
      <c r="AA16" s="94"/>
      <c r="AB16" s="32"/>
      <c r="AC16" s="94"/>
      <c r="AD16" s="32"/>
      <c r="AE16" s="94"/>
      <c r="AF16" s="5"/>
      <c r="AG16" s="326"/>
      <c r="AH16" s="27"/>
      <c r="AI16" s="27"/>
      <c r="AJ16" s="27"/>
      <c r="AK16" s="27"/>
      <c r="AL16" s="27"/>
      <c r="AM16" s="27"/>
      <c r="AN16" s="27"/>
      <c r="AO16" s="27"/>
    </row>
    <row r="17" spans="1:45" ht="12" customHeight="1">
      <c r="A17" s="4"/>
      <c r="B17" s="8"/>
      <c r="C17" s="55"/>
      <c r="D17" s="18"/>
      <c r="E17" s="94"/>
      <c r="F17" s="94"/>
      <c r="G17" s="94"/>
      <c r="H17" s="94"/>
      <c r="I17" s="94"/>
      <c r="J17" s="94"/>
      <c r="K17" s="94"/>
      <c r="L17" s="94"/>
      <c r="M17" s="94"/>
      <c r="N17" s="94"/>
      <c r="O17" s="94"/>
      <c r="P17" s="94"/>
      <c r="Q17" s="94"/>
      <c r="R17" s="94"/>
      <c r="S17" s="94"/>
      <c r="T17" s="94"/>
      <c r="U17" s="94"/>
      <c r="V17" s="94"/>
      <c r="W17" s="94"/>
      <c r="X17" s="94"/>
      <c r="Y17" s="94"/>
      <c r="Z17" s="94"/>
      <c r="AA17" s="94"/>
      <c r="AB17" s="32"/>
      <c r="AC17" s="94"/>
      <c r="AD17" s="32"/>
      <c r="AE17" s="94"/>
      <c r="AF17" s="5"/>
      <c r="AG17" s="326"/>
      <c r="AH17" s="27"/>
      <c r="AI17" s="27"/>
      <c r="AJ17" s="27"/>
      <c r="AK17" s="27"/>
      <c r="AL17" s="27"/>
      <c r="AM17" s="27"/>
      <c r="AN17" s="27"/>
      <c r="AO17" s="27"/>
    </row>
    <row r="18" spans="1:45" ht="12" customHeight="1">
      <c r="A18" s="4"/>
      <c r="B18" s="8"/>
      <c r="C18" s="55"/>
      <c r="D18" s="18"/>
      <c r="E18" s="94"/>
      <c r="F18" s="94"/>
      <c r="G18" s="94"/>
      <c r="H18" s="94"/>
      <c r="I18" s="94"/>
      <c r="J18" s="94"/>
      <c r="K18" s="94"/>
      <c r="L18" s="94"/>
      <c r="M18" s="94"/>
      <c r="N18" s="94"/>
      <c r="O18" s="94"/>
      <c r="P18" s="94"/>
      <c r="Q18" s="94"/>
      <c r="R18" s="94"/>
      <c r="S18" s="94"/>
      <c r="T18" s="94"/>
      <c r="U18" s="94"/>
      <c r="V18" s="94"/>
      <c r="W18" s="94"/>
      <c r="X18" s="94"/>
      <c r="Y18" s="94"/>
      <c r="Z18" s="94"/>
      <c r="AA18" s="94"/>
      <c r="AB18" s="32"/>
      <c r="AC18" s="94"/>
      <c r="AD18" s="32"/>
      <c r="AE18" s="94"/>
      <c r="AF18" s="5"/>
      <c r="AG18" s="326"/>
      <c r="AH18" s="27"/>
      <c r="AI18" s="27"/>
      <c r="AJ18" s="27"/>
      <c r="AK18" s="27"/>
      <c r="AL18" s="27"/>
      <c r="AM18" s="27"/>
      <c r="AN18" s="27"/>
      <c r="AO18" s="27"/>
    </row>
    <row r="19" spans="1:45" ht="12" customHeight="1">
      <c r="A19" s="4"/>
      <c r="B19" s="8"/>
      <c r="C19" s="55"/>
      <c r="D19" s="18"/>
      <c r="E19" s="94"/>
      <c r="F19" s="94"/>
      <c r="G19" s="94"/>
      <c r="H19" s="94"/>
      <c r="I19" s="94"/>
      <c r="J19" s="94"/>
      <c r="K19" s="94"/>
      <c r="L19" s="94"/>
      <c r="M19" s="94"/>
      <c r="N19" s="94"/>
      <c r="O19" s="94"/>
      <c r="P19" s="94"/>
      <c r="Q19" s="94"/>
      <c r="R19" s="94"/>
      <c r="S19" s="94"/>
      <c r="T19" s="94"/>
      <c r="U19" s="94"/>
      <c r="V19" s="94"/>
      <c r="W19" s="94"/>
      <c r="X19" s="94"/>
      <c r="Y19" s="94"/>
      <c r="Z19" s="94"/>
      <c r="AA19" s="94"/>
      <c r="AB19" s="32"/>
      <c r="AC19" s="94"/>
      <c r="AD19" s="32"/>
      <c r="AE19" s="94"/>
      <c r="AF19" s="5"/>
      <c r="AG19" s="326"/>
      <c r="AH19" s="27"/>
      <c r="AI19" s="27"/>
      <c r="AJ19" s="27"/>
      <c r="AK19" s="27"/>
      <c r="AL19" s="27"/>
      <c r="AM19" s="27"/>
      <c r="AN19" s="27"/>
      <c r="AO19" s="27"/>
    </row>
    <row r="20" spans="1:45" ht="12" customHeight="1">
      <c r="A20" s="4"/>
      <c r="B20" s="8"/>
      <c r="C20" s="55"/>
      <c r="D20" s="18"/>
      <c r="E20" s="94"/>
      <c r="F20" s="94"/>
      <c r="G20" s="94"/>
      <c r="H20" s="94"/>
      <c r="I20" s="94"/>
      <c r="J20" s="94"/>
      <c r="K20" s="94"/>
      <c r="L20" s="94"/>
      <c r="M20" s="94"/>
      <c r="N20" s="94"/>
      <c r="O20" s="94"/>
      <c r="P20" s="94"/>
      <c r="Q20" s="94"/>
      <c r="R20" s="94"/>
      <c r="S20" s="94"/>
      <c r="T20" s="94"/>
      <c r="U20" s="94"/>
      <c r="V20" s="94"/>
      <c r="W20" s="94"/>
      <c r="X20" s="94"/>
      <c r="Y20" s="94"/>
      <c r="Z20" s="94"/>
      <c r="AA20" s="94"/>
      <c r="AB20" s="32"/>
      <c r="AC20" s="94"/>
      <c r="AD20" s="32"/>
      <c r="AE20" s="94"/>
      <c r="AF20" s="5"/>
      <c r="AG20" s="326"/>
      <c r="AH20" s="27"/>
      <c r="AI20" s="27"/>
      <c r="AJ20" s="27"/>
      <c r="AK20" s="27"/>
      <c r="AL20" s="27"/>
      <c r="AM20" s="27"/>
      <c r="AN20" s="27"/>
      <c r="AO20" s="27"/>
    </row>
    <row r="21" spans="1:45" ht="12" customHeight="1">
      <c r="A21" s="4"/>
      <c r="B21" s="8"/>
      <c r="C21" s="55"/>
      <c r="D21" s="18"/>
      <c r="E21" s="94"/>
      <c r="F21" s="94"/>
      <c r="G21" s="94"/>
      <c r="H21" s="94"/>
      <c r="I21" s="94"/>
      <c r="J21" s="94"/>
      <c r="K21" s="94"/>
      <c r="L21" s="94"/>
      <c r="M21" s="94"/>
      <c r="N21" s="94"/>
      <c r="O21" s="94"/>
      <c r="P21" s="94"/>
      <c r="Q21" s="94"/>
      <c r="R21" s="94"/>
      <c r="S21" s="94"/>
      <c r="T21" s="94"/>
      <c r="U21" s="94"/>
      <c r="V21" s="94"/>
      <c r="W21" s="94"/>
      <c r="X21" s="94"/>
      <c r="Y21" s="94"/>
      <c r="Z21" s="94"/>
      <c r="AA21" s="94"/>
      <c r="AB21" s="32"/>
      <c r="AC21" s="94"/>
      <c r="AD21" s="32"/>
      <c r="AE21" s="94"/>
      <c r="AF21" s="5"/>
      <c r="AG21" s="326"/>
      <c r="AH21" s="27"/>
      <c r="AI21" s="27"/>
      <c r="AJ21" s="27"/>
      <c r="AK21" s="27"/>
      <c r="AL21" s="27"/>
      <c r="AM21" s="27"/>
      <c r="AN21" s="27"/>
      <c r="AO21" s="27"/>
    </row>
    <row r="22" spans="1:45" ht="12" customHeight="1">
      <c r="A22" s="4"/>
      <c r="B22" s="8"/>
      <c r="C22" s="55"/>
      <c r="D22" s="18"/>
      <c r="E22" s="94"/>
      <c r="F22" s="94"/>
      <c r="G22" s="94"/>
      <c r="H22" s="94"/>
      <c r="I22" s="94"/>
      <c r="J22" s="94"/>
      <c r="K22" s="94"/>
      <c r="L22" s="94"/>
      <c r="M22" s="94"/>
      <c r="N22" s="94"/>
      <c r="O22" s="94"/>
      <c r="P22" s="94"/>
      <c r="Q22" s="94"/>
      <c r="R22" s="94"/>
      <c r="S22" s="94"/>
      <c r="T22" s="94"/>
      <c r="U22" s="94"/>
      <c r="V22" s="94"/>
      <c r="W22" s="94"/>
      <c r="X22" s="94"/>
      <c r="Y22" s="94"/>
      <c r="Z22" s="94"/>
      <c r="AA22" s="94"/>
      <c r="AB22" s="32"/>
      <c r="AC22" s="94"/>
      <c r="AD22" s="32"/>
      <c r="AE22" s="94"/>
      <c r="AF22" s="5"/>
      <c r="AG22" s="326"/>
      <c r="AH22" s="27"/>
      <c r="AI22" s="27"/>
      <c r="AJ22" s="27"/>
      <c r="AK22" s="27"/>
      <c r="AL22" s="27"/>
      <c r="AM22" s="27"/>
      <c r="AN22" s="27"/>
      <c r="AO22" s="27"/>
    </row>
    <row r="23" spans="1:45" ht="12" customHeight="1">
      <c r="A23" s="4"/>
      <c r="B23" s="8"/>
      <c r="C23" s="55"/>
      <c r="D23" s="18"/>
      <c r="E23" s="94"/>
      <c r="F23" s="94"/>
      <c r="G23" s="94"/>
      <c r="H23" s="94"/>
      <c r="I23" s="94"/>
      <c r="J23" s="94"/>
      <c r="K23" s="94"/>
      <c r="L23" s="94"/>
      <c r="M23" s="94"/>
      <c r="N23" s="94"/>
      <c r="O23" s="94"/>
      <c r="P23" s="94"/>
      <c r="Q23" s="94"/>
      <c r="R23" s="94"/>
      <c r="S23" s="94"/>
      <c r="T23" s="94"/>
      <c r="U23" s="94"/>
      <c r="V23" s="94"/>
      <c r="W23" s="94"/>
      <c r="X23" s="94"/>
      <c r="Y23" s="94"/>
      <c r="Z23" s="94"/>
      <c r="AA23" s="94"/>
      <c r="AB23" s="32"/>
      <c r="AC23" s="94"/>
      <c r="AD23" s="32"/>
      <c r="AE23" s="94"/>
      <c r="AF23" s="5"/>
      <c r="AG23" s="326"/>
      <c r="AH23" s="27"/>
      <c r="AI23" s="27"/>
      <c r="AJ23" s="27"/>
      <c r="AK23" s="27"/>
      <c r="AL23" s="27"/>
      <c r="AM23" s="27"/>
      <c r="AN23" s="27"/>
      <c r="AO23" s="27"/>
    </row>
    <row r="24" spans="1:45" ht="12" customHeight="1">
      <c r="A24" s="4"/>
      <c r="B24" s="8"/>
      <c r="C24" s="55"/>
      <c r="D24" s="18"/>
      <c r="E24" s="94"/>
      <c r="F24" s="94"/>
      <c r="G24" s="94"/>
      <c r="H24" s="94"/>
      <c r="I24" s="94"/>
      <c r="J24" s="94"/>
      <c r="K24" s="94"/>
      <c r="L24" s="94"/>
      <c r="M24" s="94"/>
      <c r="N24" s="94"/>
      <c r="O24" s="94"/>
      <c r="P24" s="94"/>
      <c r="Q24" s="94"/>
      <c r="R24" s="94"/>
      <c r="S24" s="94"/>
      <c r="T24" s="94"/>
      <c r="U24" s="94"/>
      <c r="V24" s="94"/>
      <c r="W24" s="94"/>
      <c r="X24" s="94"/>
      <c r="Y24" s="94"/>
      <c r="Z24" s="94"/>
      <c r="AA24" s="94"/>
      <c r="AB24" s="32"/>
      <c r="AC24" s="94"/>
      <c r="AD24" s="32"/>
      <c r="AE24" s="94"/>
      <c r="AF24" s="5"/>
      <c r="AG24" s="326"/>
      <c r="AH24" s="27"/>
      <c r="AI24" s="27"/>
      <c r="AJ24" s="27"/>
      <c r="AK24" s="27"/>
      <c r="AL24" s="27"/>
      <c r="AM24" s="27"/>
      <c r="AN24" s="27"/>
      <c r="AO24" s="27"/>
    </row>
    <row r="25" spans="1:45" ht="12" customHeight="1">
      <c r="A25" s="4"/>
      <c r="B25" s="8"/>
      <c r="C25" s="55"/>
      <c r="D25" s="18"/>
      <c r="E25" s="94"/>
      <c r="F25" s="94"/>
      <c r="G25" s="94"/>
      <c r="H25" s="94"/>
      <c r="I25" s="94"/>
      <c r="J25" s="94"/>
      <c r="K25" s="94"/>
      <c r="L25" s="94"/>
      <c r="M25" s="94"/>
      <c r="N25" s="94"/>
      <c r="O25" s="94"/>
      <c r="P25" s="94"/>
      <c r="Q25" s="94"/>
      <c r="R25" s="94"/>
      <c r="S25" s="94"/>
      <c r="T25" s="94"/>
      <c r="U25" s="94"/>
      <c r="V25" s="94"/>
      <c r="W25" s="94"/>
      <c r="X25" s="94"/>
      <c r="Y25" s="94"/>
      <c r="Z25" s="94"/>
      <c r="AA25" s="94"/>
      <c r="AB25" s="32"/>
      <c r="AC25" s="94"/>
      <c r="AD25" s="32"/>
      <c r="AE25" s="94"/>
      <c r="AF25" s="5"/>
      <c r="AG25" s="326"/>
      <c r="AH25" s="27"/>
      <c r="AI25" s="27"/>
      <c r="AJ25" s="27"/>
      <c r="AK25" s="27"/>
      <c r="AL25" s="27"/>
      <c r="AM25" s="27"/>
      <c r="AN25" s="27"/>
      <c r="AO25" s="27"/>
    </row>
    <row r="26" spans="1:45" ht="12" customHeight="1">
      <c r="A26" s="4"/>
      <c r="B26" s="8"/>
      <c r="C26" s="55"/>
      <c r="D26" s="18"/>
      <c r="E26" s="94"/>
      <c r="F26" s="94"/>
      <c r="G26" s="94"/>
      <c r="H26" s="94"/>
      <c r="I26" s="94"/>
      <c r="J26" s="94"/>
      <c r="K26" s="94"/>
      <c r="L26" s="94"/>
      <c r="M26" s="94"/>
      <c r="N26" s="94"/>
      <c r="O26" s="94"/>
      <c r="P26" s="94"/>
      <c r="Q26" s="94"/>
      <c r="R26" s="94"/>
      <c r="S26" s="94"/>
      <c r="T26" s="94"/>
      <c r="U26" s="94"/>
      <c r="V26" s="94"/>
      <c r="W26" s="94"/>
      <c r="X26" s="94"/>
      <c r="Y26" s="94"/>
      <c r="Z26" s="94"/>
      <c r="AA26" s="94"/>
      <c r="AB26" s="32"/>
      <c r="AC26" s="94"/>
      <c r="AD26" s="32"/>
      <c r="AE26" s="94"/>
      <c r="AF26" s="5"/>
      <c r="AG26" s="326"/>
      <c r="AH26" s="27"/>
      <c r="AI26" s="27"/>
      <c r="AJ26" s="27"/>
      <c r="AK26" s="27"/>
      <c r="AL26" s="27"/>
      <c r="AM26" s="27"/>
      <c r="AN26" s="27"/>
      <c r="AO26" s="27"/>
    </row>
    <row r="27" spans="1:45" ht="12" customHeight="1">
      <c r="A27" s="4"/>
      <c r="B27" s="8"/>
      <c r="C27" s="55"/>
      <c r="D27" s="18"/>
      <c r="E27" s="94"/>
      <c r="F27" s="94"/>
      <c r="G27" s="94"/>
      <c r="H27" s="94"/>
      <c r="I27" s="94"/>
      <c r="J27" s="94"/>
      <c r="K27" s="94"/>
      <c r="L27" s="94"/>
      <c r="M27" s="94"/>
      <c r="N27" s="94"/>
      <c r="O27" s="94"/>
      <c r="P27" s="94"/>
      <c r="Q27" s="94"/>
      <c r="R27" s="94"/>
      <c r="S27" s="94"/>
      <c r="T27" s="94"/>
      <c r="U27" s="94"/>
      <c r="V27" s="94"/>
      <c r="W27" s="94"/>
      <c r="X27" s="94"/>
      <c r="Y27" s="94"/>
      <c r="Z27" s="94"/>
      <c r="AA27" s="94"/>
      <c r="AB27" s="32"/>
      <c r="AC27" s="94"/>
      <c r="AD27" s="32"/>
      <c r="AE27" s="94"/>
      <c r="AF27" s="5"/>
      <c r="AG27" s="326"/>
      <c r="AH27" s="27"/>
      <c r="AI27" s="27"/>
      <c r="AJ27" s="27"/>
      <c r="AK27" s="27"/>
      <c r="AL27" s="27"/>
      <c r="AM27" s="27"/>
      <c r="AN27" s="27"/>
      <c r="AO27" s="27"/>
    </row>
    <row r="28" spans="1:45" ht="12" customHeight="1">
      <c r="A28" s="4"/>
      <c r="B28" s="8"/>
      <c r="C28" s="55"/>
      <c r="D28" s="18"/>
      <c r="E28" s="94"/>
      <c r="F28" s="94"/>
      <c r="G28" s="94"/>
      <c r="H28" s="94"/>
      <c r="I28" s="94"/>
      <c r="J28" s="94"/>
      <c r="K28" s="94"/>
      <c r="L28" s="94"/>
      <c r="M28" s="94"/>
      <c r="N28" s="94"/>
      <c r="O28" s="94"/>
      <c r="P28" s="94"/>
      <c r="Q28" s="94"/>
      <c r="R28" s="94"/>
      <c r="S28" s="94"/>
      <c r="T28" s="94"/>
      <c r="U28" s="94"/>
      <c r="V28" s="94"/>
      <c r="W28" s="94"/>
      <c r="X28" s="94"/>
      <c r="Y28" s="94"/>
      <c r="Z28" s="94"/>
      <c r="AA28" s="94"/>
      <c r="AB28" s="32"/>
      <c r="AC28" s="94"/>
      <c r="AD28" s="32"/>
      <c r="AE28" s="94"/>
      <c r="AF28" s="5"/>
      <c r="AG28" s="326"/>
      <c r="AH28" s="27"/>
      <c r="AI28" s="27"/>
      <c r="AJ28" s="27"/>
      <c r="AK28" s="27"/>
      <c r="AL28" s="27"/>
      <c r="AM28" s="27"/>
      <c r="AN28" s="27"/>
      <c r="AO28" s="27"/>
    </row>
    <row r="29" spans="1:45" ht="12" customHeight="1">
      <c r="A29" s="4"/>
      <c r="B29" s="8"/>
      <c r="C29" s="55"/>
      <c r="D29" s="18"/>
      <c r="E29" s="94"/>
      <c r="F29" s="94"/>
      <c r="G29" s="94"/>
      <c r="H29" s="94"/>
      <c r="I29" s="94"/>
      <c r="J29" s="94"/>
      <c r="K29" s="94"/>
      <c r="L29" s="94"/>
      <c r="M29" s="94"/>
      <c r="N29" s="94"/>
      <c r="O29" s="94"/>
      <c r="P29" s="94"/>
      <c r="Q29" s="94"/>
      <c r="R29" s="94"/>
      <c r="S29" s="94"/>
      <c r="T29" s="94"/>
      <c r="U29" s="94"/>
      <c r="V29" s="94"/>
      <c r="W29" s="94"/>
      <c r="X29" s="94"/>
      <c r="Y29" s="94"/>
      <c r="Z29" s="94"/>
      <c r="AA29" s="94"/>
      <c r="AB29" s="32"/>
      <c r="AC29" s="94"/>
      <c r="AD29" s="32"/>
      <c r="AE29" s="94"/>
      <c r="AF29" s="5"/>
      <c r="AG29" s="326"/>
      <c r="AH29" s="27"/>
      <c r="AI29" s="27"/>
      <c r="AJ29" s="27"/>
      <c r="AK29" s="27"/>
      <c r="AL29" s="27"/>
      <c r="AM29" s="27"/>
      <c r="AN29" s="27"/>
      <c r="AO29" s="27"/>
    </row>
    <row r="30" spans="1:45" ht="12" customHeight="1">
      <c r="A30" s="4"/>
      <c r="B30" s="8"/>
      <c r="C30" s="55"/>
      <c r="D30" s="18"/>
      <c r="E30" s="94"/>
      <c r="F30" s="94"/>
      <c r="G30" s="94"/>
      <c r="H30" s="94"/>
      <c r="I30" s="94"/>
      <c r="J30" s="94"/>
      <c r="K30" s="94"/>
      <c r="L30" s="94"/>
      <c r="M30" s="94"/>
      <c r="N30" s="94"/>
      <c r="O30" s="94"/>
      <c r="P30" s="94"/>
      <c r="Q30" s="94"/>
      <c r="R30" s="94"/>
      <c r="S30" s="94"/>
      <c r="T30" s="94"/>
      <c r="U30" s="94"/>
      <c r="V30" s="94"/>
      <c r="W30" s="94"/>
      <c r="X30" s="94"/>
      <c r="Y30" s="94"/>
      <c r="Z30" s="94"/>
      <c r="AA30" s="94"/>
      <c r="AB30" s="32"/>
      <c r="AC30" s="94"/>
      <c r="AD30" s="32"/>
      <c r="AE30" s="94"/>
      <c r="AF30" s="5"/>
      <c r="AG30" s="326"/>
      <c r="AH30" s="27"/>
      <c r="AI30" s="27"/>
      <c r="AJ30" s="27"/>
      <c r="AK30" s="27"/>
      <c r="AL30" s="27"/>
      <c r="AM30" s="27"/>
      <c r="AN30" s="27"/>
      <c r="AO30" s="27"/>
      <c r="AR30" s="28"/>
      <c r="AS30" s="64"/>
    </row>
    <row r="31" spans="1:45" ht="6" customHeight="1">
      <c r="A31" s="4"/>
      <c r="B31" s="8"/>
      <c r="C31" s="55"/>
      <c r="D31" s="18"/>
      <c r="E31" s="18"/>
      <c r="F31" s="18"/>
      <c r="G31" s="18"/>
      <c r="H31" s="18"/>
      <c r="I31" s="18"/>
      <c r="J31" s="18"/>
      <c r="K31" s="18"/>
      <c r="L31" s="18"/>
      <c r="M31" s="18"/>
      <c r="N31" s="18"/>
      <c r="O31" s="18"/>
      <c r="P31" s="18"/>
      <c r="Q31" s="18"/>
      <c r="R31" s="16"/>
      <c r="S31" s="16"/>
      <c r="T31" s="16"/>
      <c r="U31" s="16"/>
      <c r="V31" s="24"/>
      <c r="W31" s="16"/>
      <c r="X31" s="16"/>
      <c r="Y31" s="16"/>
      <c r="Z31" s="16"/>
      <c r="AA31" s="16"/>
      <c r="AB31" s="16"/>
      <c r="AC31" s="16"/>
      <c r="AD31" s="16"/>
      <c r="AE31" s="16"/>
      <c r="AF31" s="5"/>
      <c r="AG31" s="326"/>
      <c r="AH31" s="27"/>
      <c r="AI31" s="27"/>
      <c r="AJ31" s="27"/>
      <c r="AK31" s="27"/>
      <c r="AL31" s="27"/>
      <c r="AM31" s="27"/>
      <c r="AN31" s="27"/>
      <c r="AO31" s="27"/>
    </row>
    <row r="32" spans="1:45" ht="6" customHeight="1">
      <c r="A32" s="4"/>
      <c r="B32" s="8"/>
      <c r="C32" s="69"/>
      <c r="D32" s="18"/>
      <c r="E32" s="18"/>
      <c r="F32" s="18"/>
      <c r="G32" s="18"/>
      <c r="H32" s="18"/>
      <c r="I32" s="18"/>
      <c r="J32" s="18"/>
      <c r="K32" s="18"/>
      <c r="L32" s="18"/>
      <c r="M32" s="18"/>
      <c r="N32" s="18"/>
      <c r="O32" s="18"/>
      <c r="P32" s="18"/>
      <c r="Q32" s="18"/>
      <c r="R32" s="16"/>
      <c r="S32" s="16"/>
      <c r="T32" s="16"/>
      <c r="U32" s="16"/>
      <c r="V32" s="24"/>
      <c r="W32" s="16"/>
      <c r="X32" s="16"/>
      <c r="Y32" s="16"/>
      <c r="Z32" s="16"/>
      <c r="AA32" s="16"/>
      <c r="AB32" s="16"/>
      <c r="AC32" s="16"/>
      <c r="AD32" s="16"/>
      <c r="AE32" s="16"/>
      <c r="AF32" s="5"/>
      <c r="AG32" s="326"/>
      <c r="AH32" s="27"/>
      <c r="AI32" s="27"/>
      <c r="AJ32" s="27"/>
      <c r="AK32" s="27"/>
      <c r="AL32" s="27"/>
      <c r="AM32" s="27"/>
      <c r="AN32" s="27"/>
      <c r="AO32" s="27"/>
    </row>
    <row r="33" spans="1:53" ht="9" customHeight="1">
      <c r="A33" s="4"/>
      <c r="B33" s="8"/>
      <c r="C33" s="61"/>
      <c r="D33" s="61"/>
      <c r="E33" s="61"/>
      <c r="F33" s="61"/>
      <c r="G33" s="61"/>
      <c r="H33" s="61"/>
      <c r="I33" s="61"/>
      <c r="J33" s="18"/>
      <c r="K33" s="18"/>
      <c r="L33" s="18"/>
      <c r="M33" s="18"/>
      <c r="N33" s="18"/>
      <c r="O33" s="18"/>
      <c r="P33" s="18"/>
      <c r="Q33" s="18"/>
      <c r="R33" s="16"/>
      <c r="S33" s="16"/>
      <c r="T33" s="16"/>
      <c r="U33" s="16"/>
      <c r="V33" s="24"/>
      <c r="W33" s="16"/>
      <c r="X33" s="16"/>
      <c r="Y33" s="16"/>
      <c r="Z33" s="16"/>
      <c r="AA33" s="16"/>
      <c r="AB33" s="16"/>
      <c r="AC33" s="16"/>
      <c r="AD33" s="16"/>
      <c r="AE33" s="16"/>
      <c r="AF33" s="5"/>
      <c r="AG33" s="326"/>
      <c r="AH33" s="27"/>
      <c r="AI33" s="27"/>
      <c r="AJ33" s="27"/>
      <c r="AK33" s="27"/>
      <c r="AL33" s="27"/>
      <c r="AM33" s="27"/>
      <c r="AN33" s="27"/>
      <c r="AO33" s="27"/>
    </row>
    <row r="34" spans="1:53" ht="12.75" customHeight="1">
      <c r="A34" s="4"/>
      <c r="B34" s="8"/>
      <c r="C34" s="55"/>
      <c r="D34" s="18"/>
      <c r="E34" s="18"/>
      <c r="F34" s="18"/>
      <c r="G34" s="18"/>
      <c r="H34" s="18"/>
      <c r="I34" s="18"/>
      <c r="J34" s="18"/>
      <c r="K34" s="18"/>
      <c r="L34" s="18"/>
      <c r="M34" s="18"/>
      <c r="N34" s="18"/>
      <c r="O34" s="18"/>
      <c r="P34" s="18"/>
      <c r="Q34" s="18"/>
      <c r="R34" s="16"/>
      <c r="S34" s="16"/>
      <c r="T34" s="16"/>
      <c r="U34" s="16"/>
      <c r="V34" s="24"/>
      <c r="W34" s="16"/>
      <c r="X34" s="16"/>
      <c r="Y34" s="16"/>
      <c r="Z34" s="16"/>
      <c r="AA34" s="16"/>
      <c r="AB34" s="16"/>
      <c r="AC34" s="16"/>
      <c r="AD34" s="16"/>
      <c r="AE34" s="16"/>
      <c r="AF34" s="5"/>
      <c r="AG34" s="326"/>
      <c r="AH34" s="102"/>
      <c r="AI34" s="103"/>
      <c r="AJ34" s="103"/>
      <c r="AK34" s="103"/>
      <c r="AL34" s="104"/>
      <c r="AM34" s="102"/>
      <c r="AN34" s="102"/>
      <c r="AO34" s="102"/>
      <c r="AP34" s="31"/>
      <c r="AQ34" s="31"/>
      <c r="AR34" s="31"/>
      <c r="AS34" s="31"/>
      <c r="AT34" s="31"/>
      <c r="AU34" s="31"/>
      <c r="AV34" s="31"/>
      <c r="AW34" s="31"/>
      <c r="AX34" s="31"/>
      <c r="AY34" s="31"/>
      <c r="AZ34" s="31"/>
      <c r="BA34" s="31"/>
    </row>
    <row r="35" spans="1:53" ht="12.75" customHeight="1">
      <c r="A35" s="4"/>
      <c r="B35" s="8"/>
      <c r="C35" s="55"/>
      <c r="D35" s="18"/>
      <c r="E35" s="18"/>
      <c r="F35" s="18"/>
      <c r="G35" s="18"/>
      <c r="H35" s="18"/>
      <c r="I35" s="18"/>
      <c r="J35" s="18"/>
      <c r="K35" s="18"/>
      <c r="L35" s="18"/>
      <c r="M35" s="18"/>
      <c r="N35" s="18"/>
      <c r="O35" s="18"/>
      <c r="P35" s="18"/>
      <c r="Q35" s="18"/>
      <c r="R35" s="16"/>
      <c r="S35" s="16"/>
      <c r="T35" s="16"/>
      <c r="U35" s="16"/>
      <c r="V35" s="24"/>
      <c r="W35" s="16"/>
      <c r="X35" s="16"/>
      <c r="Y35" s="16"/>
      <c r="Z35" s="16"/>
      <c r="AA35" s="16"/>
      <c r="AB35" s="16"/>
      <c r="AC35" s="16"/>
      <c r="AD35" s="16"/>
      <c r="AE35" s="16"/>
      <c r="AF35" s="5"/>
      <c r="AG35" s="326"/>
      <c r="AH35" s="102"/>
      <c r="AI35" s="27"/>
      <c r="AJ35" s="27" t="s">
        <v>34</v>
      </c>
      <c r="AK35" s="27"/>
      <c r="AL35" s="27"/>
      <c r="AM35" s="27"/>
      <c r="AN35" s="27"/>
      <c r="AO35" s="27"/>
    </row>
    <row r="36" spans="1:53" ht="15.75" customHeight="1">
      <c r="A36" s="4"/>
      <c r="B36" s="8"/>
      <c r="C36" s="55"/>
      <c r="D36" s="18"/>
      <c r="E36" s="18"/>
      <c r="F36" s="18"/>
      <c r="G36" s="18"/>
      <c r="H36" s="18"/>
      <c r="I36" s="18"/>
      <c r="J36" s="18"/>
      <c r="K36" s="18"/>
      <c r="L36" s="18"/>
      <c r="M36" s="18"/>
      <c r="N36" s="18"/>
      <c r="O36" s="18"/>
      <c r="P36" s="18"/>
      <c r="Q36" s="18"/>
      <c r="R36" s="16"/>
      <c r="S36" s="16"/>
      <c r="T36" s="16"/>
      <c r="U36" s="16"/>
      <c r="V36" s="24"/>
      <c r="W36" s="16"/>
      <c r="X36" s="16"/>
      <c r="Y36" s="16"/>
      <c r="Z36" s="16"/>
      <c r="AA36" s="16"/>
      <c r="AB36" s="16"/>
      <c r="AC36" s="16"/>
      <c r="AD36" s="16"/>
      <c r="AE36" s="16"/>
      <c r="AF36" s="5"/>
      <c r="AG36" s="326"/>
      <c r="AH36" s="102"/>
      <c r="AI36" s="27"/>
      <c r="AJ36" s="27"/>
      <c r="AK36" s="27"/>
      <c r="AL36" s="27"/>
      <c r="AM36" s="27"/>
      <c r="AN36" s="27"/>
      <c r="AO36" s="27"/>
    </row>
    <row r="37" spans="1:53" ht="20.25" customHeight="1">
      <c r="A37" s="4"/>
      <c r="B37" s="8"/>
      <c r="C37" s="55"/>
      <c r="D37" s="18"/>
      <c r="E37" s="18"/>
      <c r="F37" s="18"/>
      <c r="G37" s="18"/>
      <c r="H37" s="18"/>
      <c r="I37" s="18"/>
      <c r="J37" s="18"/>
      <c r="K37" s="18"/>
      <c r="L37" s="18"/>
      <c r="M37" s="18"/>
      <c r="N37" s="18"/>
      <c r="O37" s="18"/>
      <c r="P37" s="18"/>
      <c r="Q37" s="18"/>
      <c r="R37" s="16"/>
      <c r="S37" s="16"/>
      <c r="T37" s="16"/>
      <c r="U37" s="16"/>
      <c r="V37" s="24"/>
      <c r="W37" s="16"/>
      <c r="X37" s="16"/>
      <c r="Y37" s="16"/>
      <c r="Z37" s="16"/>
      <c r="AA37" s="16"/>
      <c r="AB37" s="16"/>
      <c r="AC37" s="16"/>
      <c r="AD37" s="16"/>
      <c r="AE37" s="16"/>
      <c r="AF37" s="5"/>
      <c r="AG37" s="326"/>
      <c r="AH37" s="105"/>
      <c r="AI37" s="27"/>
      <c r="AJ37" s="27"/>
      <c r="AK37" s="27"/>
      <c r="AL37" s="27"/>
      <c r="AM37" s="27"/>
      <c r="AN37" s="27"/>
      <c r="AO37" s="27"/>
    </row>
    <row r="38" spans="1:53" ht="15.75" customHeight="1">
      <c r="A38" s="4"/>
      <c r="B38" s="8"/>
      <c r="C38" s="55"/>
      <c r="D38" s="18"/>
      <c r="E38" s="18"/>
      <c r="F38" s="18"/>
      <c r="G38" s="18"/>
      <c r="H38" s="18"/>
      <c r="I38" s="18"/>
      <c r="J38" s="18"/>
      <c r="K38" s="18"/>
      <c r="L38" s="18"/>
      <c r="M38" s="18"/>
      <c r="N38" s="18"/>
      <c r="O38" s="18"/>
      <c r="P38" s="18"/>
      <c r="Q38" s="18"/>
      <c r="R38" s="16"/>
      <c r="S38" s="16"/>
      <c r="T38" s="16"/>
      <c r="U38" s="16"/>
      <c r="V38" s="24"/>
      <c r="W38" s="16"/>
      <c r="X38" s="16"/>
      <c r="Y38" s="16"/>
      <c r="Z38" s="16"/>
      <c r="AA38" s="16"/>
      <c r="AB38" s="16"/>
      <c r="AC38" s="16"/>
      <c r="AD38" s="16"/>
      <c r="AE38" s="16"/>
      <c r="AF38" s="5"/>
      <c r="AG38" s="326"/>
      <c r="AH38" s="102"/>
      <c r="AI38" s="27"/>
      <c r="AJ38" s="27"/>
      <c r="AK38" s="27"/>
      <c r="AL38" s="27"/>
      <c r="AM38" s="27"/>
      <c r="AN38" s="27"/>
      <c r="AO38" s="27"/>
    </row>
    <row r="39" spans="1:53" ht="12.75" customHeight="1">
      <c r="A39" s="4"/>
      <c r="B39" s="8"/>
      <c r="C39" s="55"/>
      <c r="D39" s="18"/>
      <c r="E39" s="18"/>
      <c r="F39" s="18"/>
      <c r="G39" s="18"/>
      <c r="H39" s="18"/>
      <c r="I39" s="18"/>
      <c r="J39" s="18"/>
      <c r="K39" s="18"/>
      <c r="L39" s="18"/>
      <c r="M39" s="18"/>
      <c r="N39" s="18"/>
      <c r="O39" s="18"/>
      <c r="P39" s="18"/>
      <c r="Q39" s="18"/>
      <c r="R39" s="16"/>
      <c r="S39" s="16"/>
      <c r="T39" s="16"/>
      <c r="U39" s="16"/>
      <c r="V39" s="24"/>
      <c r="W39" s="16"/>
      <c r="X39" s="16"/>
      <c r="Y39" s="16"/>
      <c r="Z39" s="16"/>
      <c r="AA39" s="16"/>
      <c r="AB39" s="16"/>
      <c r="AC39" s="16"/>
      <c r="AD39" s="16"/>
      <c r="AE39" s="16"/>
      <c r="AF39" s="5"/>
      <c r="AG39" s="326"/>
      <c r="AH39" s="102"/>
      <c r="AI39" s="27"/>
      <c r="AJ39" s="27"/>
      <c r="AK39" s="27"/>
      <c r="AL39" s="27"/>
      <c r="AM39" s="27"/>
      <c r="AN39" s="27"/>
      <c r="AO39" s="27"/>
    </row>
    <row r="40" spans="1:53" ht="12" customHeight="1">
      <c r="A40" s="4"/>
      <c r="B40" s="8"/>
      <c r="C40" s="55"/>
      <c r="D40" s="18"/>
      <c r="E40" s="18"/>
      <c r="F40" s="18"/>
      <c r="G40" s="18"/>
      <c r="H40" s="18"/>
      <c r="I40" s="18"/>
      <c r="J40" s="18"/>
      <c r="K40" s="18"/>
      <c r="L40" s="18"/>
      <c r="M40" s="18"/>
      <c r="N40" s="18"/>
      <c r="O40" s="18"/>
      <c r="P40" s="18"/>
      <c r="Q40" s="18"/>
      <c r="R40" s="16"/>
      <c r="S40" s="16"/>
      <c r="T40" s="16"/>
      <c r="U40" s="16"/>
      <c r="V40" s="24"/>
      <c r="W40" s="16"/>
      <c r="X40" s="16"/>
      <c r="Y40" s="16"/>
      <c r="Z40" s="16"/>
      <c r="AA40" s="16"/>
      <c r="AB40" s="16"/>
      <c r="AC40" s="16"/>
      <c r="AD40" s="16"/>
      <c r="AE40" s="16"/>
      <c r="AF40" s="5"/>
      <c r="AG40" s="326"/>
      <c r="AH40" s="102"/>
      <c r="AI40" s="27"/>
      <c r="AJ40" s="27"/>
      <c r="AK40" s="27"/>
      <c r="AL40" s="27"/>
      <c r="AM40" s="27"/>
      <c r="AN40" s="27"/>
      <c r="AO40" s="27"/>
    </row>
    <row r="41" spans="1:53" ht="12.75" customHeight="1">
      <c r="A41" s="4"/>
      <c r="B41" s="8"/>
      <c r="C41" s="55"/>
      <c r="D41" s="18"/>
      <c r="E41" s="18"/>
      <c r="F41" s="18"/>
      <c r="G41" s="18"/>
      <c r="H41" s="18"/>
      <c r="I41" s="18"/>
      <c r="J41" s="18"/>
      <c r="K41" s="18"/>
      <c r="L41" s="18"/>
      <c r="M41" s="18"/>
      <c r="N41" s="18"/>
      <c r="O41" s="18"/>
      <c r="P41" s="18"/>
      <c r="Q41" s="18"/>
      <c r="R41" s="16"/>
      <c r="S41" s="16"/>
      <c r="T41" s="16"/>
      <c r="U41" s="16"/>
      <c r="V41" s="24"/>
      <c r="W41" s="16"/>
      <c r="X41" s="16"/>
      <c r="Y41" s="16"/>
      <c r="Z41" s="16"/>
      <c r="AA41" s="16"/>
      <c r="AB41" s="16"/>
      <c r="AC41" s="16"/>
      <c r="AD41" s="16"/>
      <c r="AE41" s="16"/>
      <c r="AF41" s="5"/>
      <c r="AG41" s="326"/>
      <c r="AH41" s="102"/>
      <c r="AI41" s="27"/>
      <c r="AJ41" s="27"/>
      <c r="AK41" s="27"/>
      <c r="AL41" s="27"/>
      <c r="AM41" s="27"/>
      <c r="AN41" s="27"/>
      <c r="AO41" s="27"/>
    </row>
    <row r="42" spans="1:53" ht="12.75" customHeight="1">
      <c r="A42" s="4"/>
      <c r="B42" s="8"/>
      <c r="C42" s="55"/>
      <c r="D42" s="18"/>
      <c r="E42" s="18"/>
      <c r="F42" s="18"/>
      <c r="G42" s="18"/>
      <c r="H42" s="18"/>
      <c r="I42" s="18"/>
      <c r="J42" s="18"/>
      <c r="K42" s="18"/>
      <c r="L42" s="18"/>
      <c r="M42" s="18"/>
      <c r="N42" s="18"/>
      <c r="O42" s="18"/>
      <c r="P42" s="18"/>
      <c r="Q42" s="18"/>
      <c r="R42" s="16"/>
      <c r="S42" s="16"/>
      <c r="T42" s="16"/>
      <c r="U42" s="16"/>
      <c r="V42" s="24"/>
      <c r="W42" s="16"/>
      <c r="X42" s="16"/>
      <c r="Y42" s="16"/>
      <c r="Z42" s="16"/>
      <c r="AA42" s="16"/>
      <c r="AB42" s="16"/>
      <c r="AC42" s="16"/>
      <c r="AD42" s="16"/>
      <c r="AE42" s="16"/>
      <c r="AF42" s="5"/>
      <c r="AG42" s="326"/>
      <c r="AH42" s="102"/>
      <c r="AI42" s="27"/>
      <c r="AJ42" s="27"/>
      <c r="AK42" s="27"/>
      <c r="AL42" s="27"/>
      <c r="AM42" s="27"/>
      <c r="AN42" s="27"/>
      <c r="AO42" s="27"/>
    </row>
    <row r="43" spans="1:53" ht="9" customHeight="1">
      <c r="A43" s="4"/>
      <c r="B43" s="8"/>
      <c r="C43" s="55"/>
      <c r="D43" s="18"/>
      <c r="E43" s="18"/>
      <c r="F43" s="18"/>
      <c r="G43" s="18"/>
      <c r="H43" s="18"/>
      <c r="I43" s="18"/>
      <c r="J43" s="18"/>
      <c r="K43" s="18"/>
      <c r="L43" s="18"/>
      <c r="M43" s="18"/>
      <c r="N43" s="18"/>
      <c r="O43" s="18"/>
      <c r="P43" s="18"/>
      <c r="Q43" s="18"/>
      <c r="R43" s="16"/>
      <c r="S43" s="16"/>
      <c r="T43" s="16"/>
      <c r="U43" s="16"/>
      <c r="V43" s="24"/>
      <c r="W43" s="16"/>
      <c r="X43" s="16"/>
      <c r="Y43" s="16"/>
      <c r="Z43" s="16"/>
      <c r="AA43" s="16"/>
      <c r="AB43" s="16"/>
      <c r="AC43" s="16"/>
      <c r="AD43" s="16"/>
      <c r="AE43" s="16"/>
      <c r="AF43" s="5"/>
      <c r="AG43" s="326"/>
      <c r="AH43" s="102"/>
      <c r="AI43" s="27"/>
      <c r="AJ43" s="27"/>
      <c r="AK43" s="27"/>
      <c r="AL43" s="27"/>
      <c r="AM43" s="27"/>
      <c r="AN43" s="27"/>
      <c r="AO43" s="27"/>
    </row>
    <row r="44" spans="1:53" ht="19.5" customHeight="1">
      <c r="A44" s="4"/>
      <c r="B44" s="8"/>
      <c r="C44" s="8"/>
      <c r="D44" s="8"/>
      <c r="E44" s="8"/>
      <c r="F44" s="8"/>
      <c r="G44" s="8"/>
      <c r="H44" s="8"/>
      <c r="I44" s="8"/>
      <c r="J44" s="8"/>
      <c r="K44" s="8"/>
      <c r="L44" s="8"/>
      <c r="M44" s="8"/>
      <c r="N44" s="8"/>
      <c r="O44" s="8"/>
      <c r="P44" s="8"/>
      <c r="Q44" s="8"/>
      <c r="R44" s="72"/>
      <c r="S44" s="72"/>
      <c r="T44" s="8"/>
      <c r="U44" s="8"/>
      <c r="V44" s="8"/>
      <c r="W44" s="8"/>
      <c r="X44" s="8"/>
      <c r="Y44" s="8"/>
      <c r="Z44" s="8"/>
      <c r="AA44" s="8"/>
      <c r="AB44" s="22"/>
      <c r="AC44" s="8"/>
      <c r="AD44" s="22"/>
      <c r="AE44" s="8"/>
      <c r="AF44" s="5"/>
      <c r="AG44" s="326"/>
      <c r="AH44" s="27"/>
      <c r="AI44" s="67"/>
      <c r="AJ44" s="27"/>
      <c r="AK44" s="27"/>
      <c r="AL44" s="27"/>
      <c r="AM44" s="27"/>
      <c r="AN44" s="27"/>
      <c r="AO44" s="27"/>
    </row>
    <row r="45" spans="1:53" ht="13.5" customHeight="1">
      <c r="A45" s="4"/>
      <c r="B45" s="8"/>
      <c r="C45" s="97"/>
      <c r="D45" s="91"/>
      <c r="E45" s="91"/>
      <c r="F45" s="91"/>
      <c r="G45" s="91"/>
      <c r="H45" s="91"/>
      <c r="I45" s="91"/>
      <c r="J45" s="91"/>
      <c r="K45" s="91"/>
      <c r="L45" s="91"/>
      <c r="M45" s="91"/>
      <c r="N45" s="91"/>
      <c r="O45" s="91"/>
      <c r="P45" s="91"/>
      <c r="Q45" s="91"/>
      <c r="R45" s="98"/>
      <c r="S45" s="98"/>
      <c r="T45" s="98"/>
      <c r="U45" s="98"/>
      <c r="V45" s="98"/>
      <c r="W45" s="98"/>
      <c r="X45" s="98"/>
      <c r="Y45" s="98"/>
      <c r="Z45" s="98"/>
      <c r="AA45" s="98"/>
      <c r="AB45" s="98"/>
      <c r="AC45" s="98"/>
      <c r="AD45" s="98"/>
      <c r="AE45" s="98"/>
      <c r="AF45" s="5"/>
      <c r="AG45" s="326"/>
      <c r="AH45" s="27"/>
      <c r="AI45" s="27"/>
      <c r="AJ45" s="27"/>
      <c r="AK45" s="27"/>
      <c r="AL45" s="27"/>
      <c r="AM45" s="27"/>
      <c r="AN45" s="27"/>
      <c r="AO45" s="27"/>
    </row>
    <row r="46" spans="1:53" ht="3.75" customHeight="1">
      <c r="A46" s="4"/>
      <c r="B46" s="8"/>
      <c r="C46" s="13"/>
      <c r="D46" s="13"/>
      <c r="E46" s="13"/>
      <c r="F46" s="13"/>
      <c r="G46" s="13"/>
      <c r="H46" s="13"/>
      <c r="I46" s="13"/>
      <c r="J46" s="13"/>
      <c r="K46" s="13"/>
      <c r="L46" s="13"/>
      <c r="M46" s="13"/>
      <c r="N46" s="13"/>
      <c r="O46" s="13"/>
      <c r="P46" s="13"/>
      <c r="Q46" s="13"/>
      <c r="R46" s="5"/>
      <c r="S46" s="5"/>
      <c r="T46" s="5"/>
      <c r="U46" s="5"/>
      <c r="V46" s="5"/>
      <c r="W46" s="5"/>
      <c r="X46" s="5"/>
      <c r="Y46" s="5"/>
      <c r="Z46" s="5"/>
      <c r="AA46" s="5"/>
      <c r="AB46" s="5"/>
      <c r="AC46" s="5"/>
      <c r="AD46" s="5"/>
      <c r="AE46" s="5"/>
      <c r="AF46" s="5"/>
      <c r="AG46" s="326"/>
      <c r="AH46" s="27"/>
      <c r="AI46" s="27"/>
      <c r="AJ46" s="27"/>
      <c r="AK46" s="27"/>
      <c r="AL46" s="27"/>
      <c r="AM46" s="27"/>
      <c r="AN46" s="27"/>
      <c r="AO46" s="27"/>
    </row>
    <row r="47" spans="1:53" ht="11.25" customHeight="1">
      <c r="A47" s="4"/>
      <c r="B47" s="8"/>
      <c r="C47" s="13"/>
      <c r="D47" s="13"/>
      <c r="E47" s="15"/>
      <c r="F47" s="1650"/>
      <c r="G47" s="1650"/>
      <c r="H47" s="1650"/>
      <c r="I47" s="1650"/>
      <c r="J47" s="1650"/>
      <c r="K47" s="1650"/>
      <c r="L47" s="1650"/>
      <c r="M47" s="1650"/>
      <c r="N47" s="1650"/>
      <c r="O47" s="1650"/>
      <c r="P47" s="1650"/>
      <c r="Q47" s="1650"/>
      <c r="R47" s="1650"/>
      <c r="S47" s="1650"/>
      <c r="T47" s="1650"/>
      <c r="U47" s="1650"/>
      <c r="V47" s="1650"/>
      <c r="W47" s="15"/>
      <c r="X47" s="1650"/>
      <c r="Y47" s="1650"/>
      <c r="Z47" s="1650"/>
      <c r="AA47" s="1650"/>
      <c r="AB47" s="1650"/>
      <c r="AC47" s="1650"/>
      <c r="AD47" s="1650"/>
      <c r="AE47" s="15"/>
      <c r="AF47" s="8"/>
      <c r="AG47" s="326"/>
      <c r="AH47" s="27"/>
      <c r="AI47" s="27"/>
      <c r="AJ47" s="27"/>
      <c r="AK47" s="27"/>
      <c r="AL47" s="27"/>
      <c r="AM47" s="27"/>
      <c r="AN47" s="27"/>
      <c r="AO47" s="27"/>
    </row>
    <row r="48" spans="1:53" ht="12.75" customHeight="1">
      <c r="A48" s="4"/>
      <c r="B48" s="8"/>
      <c r="C48" s="13"/>
      <c r="D48" s="13"/>
      <c r="E48" s="15"/>
      <c r="F48" s="15"/>
      <c r="G48" s="15"/>
      <c r="H48" s="15"/>
      <c r="I48" s="15"/>
      <c r="J48" s="15"/>
      <c r="K48" s="15"/>
      <c r="L48" s="15"/>
      <c r="M48" s="15"/>
      <c r="N48" s="15"/>
      <c r="O48" s="15"/>
      <c r="P48" s="15"/>
      <c r="Q48" s="15"/>
      <c r="R48" s="15"/>
      <c r="S48" s="15"/>
      <c r="T48" s="15"/>
      <c r="U48" s="15"/>
      <c r="V48" s="15"/>
      <c r="W48" s="15"/>
      <c r="X48" s="15"/>
      <c r="Y48" s="15"/>
      <c r="Z48" s="15"/>
      <c r="AA48" s="15"/>
      <c r="AB48" s="15"/>
      <c r="AC48" s="15"/>
      <c r="AD48" s="15"/>
      <c r="AE48" s="15"/>
      <c r="AF48" s="5"/>
      <c r="AG48" s="326"/>
      <c r="AH48" s="27"/>
      <c r="AI48" s="27"/>
      <c r="AJ48" s="27"/>
      <c r="AK48" s="27"/>
      <c r="AL48" s="27"/>
      <c r="AM48" s="27"/>
      <c r="AN48" s="27"/>
      <c r="AO48" s="27"/>
    </row>
    <row r="49" spans="1:58" ht="6" customHeight="1">
      <c r="A49" s="4"/>
      <c r="B49" s="8"/>
      <c r="C49" s="13"/>
      <c r="D49" s="13"/>
      <c r="E49" s="15"/>
      <c r="F49" s="15"/>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5"/>
      <c r="AG49" s="326"/>
      <c r="AH49" s="27"/>
      <c r="AI49" s="27"/>
      <c r="AJ49" s="27"/>
      <c r="AK49" s="27"/>
      <c r="AL49" s="27"/>
      <c r="AM49" s="27"/>
      <c r="AN49" s="27"/>
      <c r="AO49" s="27"/>
    </row>
    <row r="50" spans="1:58" s="62" customFormat="1" ht="12" customHeight="1">
      <c r="A50" s="59"/>
      <c r="B50" s="60"/>
      <c r="C50" s="73"/>
      <c r="D50" s="61"/>
      <c r="E50" s="75"/>
      <c r="F50" s="75"/>
      <c r="G50" s="75"/>
      <c r="H50" s="75"/>
      <c r="I50" s="75"/>
      <c r="J50" s="75"/>
      <c r="K50" s="75"/>
      <c r="L50" s="75"/>
      <c r="M50" s="75"/>
      <c r="N50" s="75"/>
      <c r="O50" s="75"/>
      <c r="P50" s="75"/>
      <c r="Q50" s="75"/>
      <c r="R50" s="75"/>
      <c r="S50" s="75"/>
      <c r="T50" s="75"/>
      <c r="U50" s="75"/>
      <c r="V50" s="75"/>
      <c r="W50" s="75"/>
      <c r="X50" s="75"/>
      <c r="Y50" s="75"/>
      <c r="Z50" s="75"/>
      <c r="AA50" s="75"/>
      <c r="AB50" s="75"/>
      <c r="AC50" s="75"/>
      <c r="AD50" s="75"/>
      <c r="AE50" s="75"/>
      <c r="AF50" s="82"/>
      <c r="AG50" s="473"/>
      <c r="AH50" s="101"/>
      <c r="AI50" s="108"/>
      <c r="AJ50" s="108"/>
      <c r="AK50" s="108"/>
      <c r="AL50" s="90"/>
      <c r="AM50" s="90"/>
      <c r="AN50" s="27"/>
      <c r="AO50" s="27"/>
      <c r="AP50"/>
      <c r="AQ50"/>
      <c r="AR50"/>
      <c r="AS50"/>
      <c r="AT50"/>
      <c r="AU50"/>
      <c r="AV50"/>
      <c r="AW50"/>
      <c r="AX50"/>
      <c r="AY50"/>
      <c r="AZ50"/>
      <c r="BA50"/>
      <c r="BB50"/>
      <c r="BC50"/>
      <c r="BD50"/>
      <c r="BE50"/>
      <c r="BF50"/>
    </row>
    <row r="51" spans="1:58" ht="12" customHeight="1">
      <c r="A51" s="4"/>
      <c r="B51" s="8"/>
      <c r="C51" s="55"/>
      <c r="D51" s="18"/>
      <c r="E51" s="94"/>
      <c r="F51" s="81"/>
      <c r="G51" s="81"/>
      <c r="H51" s="81"/>
      <c r="I51" s="81"/>
      <c r="J51" s="81"/>
      <c r="K51" s="81"/>
      <c r="L51" s="81"/>
      <c r="M51" s="81"/>
      <c r="N51" s="81"/>
      <c r="O51" s="81"/>
      <c r="P51" s="81"/>
      <c r="Q51" s="81"/>
      <c r="R51" s="81"/>
      <c r="S51" s="81"/>
      <c r="T51" s="81"/>
      <c r="U51" s="81"/>
      <c r="V51" s="81"/>
      <c r="W51" s="81"/>
      <c r="X51" s="81"/>
      <c r="Y51" s="81"/>
      <c r="Z51" s="81"/>
      <c r="AA51" s="81"/>
      <c r="AB51" s="81"/>
      <c r="AC51" s="81"/>
      <c r="AD51" s="81"/>
      <c r="AE51" s="94"/>
      <c r="AF51" s="5"/>
      <c r="AG51" s="326"/>
      <c r="AH51" s="68"/>
      <c r="AI51" s="108"/>
      <c r="AJ51" s="108"/>
      <c r="AK51" s="108"/>
      <c r="AL51" s="27"/>
      <c r="AM51" s="27"/>
      <c r="AN51" s="27"/>
      <c r="AO51" s="27"/>
    </row>
    <row r="52" spans="1:58" ht="12" customHeight="1">
      <c r="A52" s="4"/>
      <c r="B52" s="8"/>
      <c r="C52" s="55"/>
      <c r="D52" s="18"/>
      <c r="E52" s="94"/>
      <c r="F52" s="81"/>
      <c r="G52" s="81"/>
      <c r="H52" s="81"/>
      <c r="I52" s="81"/>
      <c r="J52" s="81"/>
      <c r="K52" s="81"/>
      <c r="L52" s="81"/>
      <c r="M52" s="81"/>
      <c r="N52" s="81"/>
      <c r="O52" s="81"/>
      <c r="P52" s="81"/>
      <c r="Q52" s="81"/>
      <c r="R52" s="81"/>
      <c r="S52" s="81"/>
      <c r="T52" s="81"/>
      <c r="U52" s="81"/>
      <c r="V52" s="81"/>
      <c r="W52" s="81"/>
      <c r="X52" s="81"/>
      <c r="Y52" s="81"/>
      <c r="Z52" s="81"/>
      <c r="AA52" s="81"/>
      <c r="AB52" s="81"/>
      <c r="AC52" s="81"/>
      <c r="AD52" s="81"/>
      <c r="AE52" s="94"/>
      <c r="AF52" s="5"/>
      <c r="AG52" s="326"/>
      <c r="AH52" s="68"/>
      <c r="AI52" s="108"/>
      <c r="AJ52" s="108"/>
      <c r="AK52" s="108"/>
      <c r="AL52" s="27"/>
      <c r="AM52" s="27"/>
      <c r="AN52" s="27"/>
      <c r="AO52" s="27"/>
    </row>
    <row r="53" spans="1:58" ht="12" customHeight="1">
      <c r="A53" s="4"/>
      <c r="B53" s="8"/>
      <c r="C53" s="55"/>
      <c r="D53" s="18"/>
      <c r="E53" s="94"/>
      <c r="F53" s="81"/>
      <c r="G53" s="81"/>
      <c r="H53" s="81"/>
      <c r="I53" s="81"/>
      <c r="J53" s="81"/>
      <c r="K53" s="81"/>
      <c r="L53" s="81"/>
      <c r="M53" s="81"/>
      <c r="N53" s="81"/>
      <c r="O53" s="81"/>
      <c r="P53" s="81"/>
      <c r="Q53" s="81"/>
      <c r="R53" s="81"/>
      <c r="S53" s="81"/>
      <c r="T53" s="81"/>
      <c r="U53" s="81"/>
      <c r="V53" s="81"/>
      <c r="W53" s="81"/>
      <c r="X53" s="81"/>
      <c r="Y53" s="81"/>
      <c r="Z53" s="81"/>
      <c r="AA53" s="81"/>
      <c r="AB53" s="81"/>
      <c r="AC53" s="81"/>
      <c r="AD53" s="81"/>
      <c r="AE53" s="94"/>
      <c r="AF53" s="5"/>
      <c r="AG53" s="326"/>
      <c r="AH53" s="27"/>
      <c r="AI53" s="108"/>
      <c r="AJ53" s="108"/>
      <c r="AK53" s="108"/>
      <c r="AL53" s="27"/>
      <c r="AM53" s="27"/>
      <c r="AN53" s="27"/>
      <c r="AO53" s="27"/>
    </row>
    <row r="54" spans="1:58" ht="12" customHeight="1">
      <c r="A54" s="4"/>
      <c r="B54" s="8"/>
      <c r="C54" s="55"/>
      <c r="D54" s="18"/>
      <c r="E54" s="94"/>
      <c r="F54" s="81"/>
      <c r="G54" s="81"/>
      <c r="H54" s="81"/>
      <c r="I54" s="81"/>
      <c r="J54" s="81"/>
      <c r="K54" s="81"/>
      <c r="L54" s="81"/>
      <c r="M54" s="81"/>
      <c r="N54" s="81"/>
      <c r="O54" s="81"/>
      <c r="P54" s="81"/>
      <c r="Q54" s="81"/>
      <c r="R54" s="81"/>
      <c r="S54" s="81"/>
      <c r="T54" s="81"/>
      <c r="U54" s="81"/>
      <c r="V54" s="81"/>
      <c r="W54" s="81"/>
      <c r="X54" s="81"/>
      <c r="Y54" s="81"/>
      <c r="Z54" s="81"/>
      <c r="AA54" s="81"/>
      <c r="AB54" s="81"/>
      <c r="AC54" s="81"/>
      <c r="AD54" s="81"/>
      <c r="AE54" s="94"/>
      <c r="AF54" s="5"/>
      <c r="AG54" s="326"/>
      <c r="AH54" s="27"/>
      <c r="AI54" s="108"/>
      <c r="AJ54" s="108"/>
      <c r="AK54" s="108"/>
      <c r="AL54" s="27"/>
      <c r="AM54" s="27"/>
      <c r="AN54" s="27"/>
      <c r="AO54" s="27"/>
    </row>
    <row r="55" spans="1:58" ht="12" customHeight="1">
      <c r="A55" s="4"/>
      <c r="B55" s="8"/>
      <c r="C55" s="55"/>
      <c r="D55" s="18"/>
      <c r="E55" s="94"/>
      <c r="F55" s="81"/>
      <c r="G55" s="81"/>
      <c r="H55" s="81"/>
      <c r="I55" s="81"/>
      <c r="J55" s="81"/>
      <c r="K55" s="81"/>
      <c r="L55" s="81"/>
      <c r="M55" s="81"/>
      <c r="N55" s="81"/>
      <c r="O55" s="81"/>
      <c r="P55" s="81"/>
      <c r="Q55" s="81"/>
      <c r="R55" s="81"/>
      <c r="S55" s="81"/>
      <c r="T55" s="81"/>
      <c r="U55" s="81"/>
      <c r="V55" s="81"/>
      <c r="W55" s="81"/>
      <c r="X55" s="81"/>
      <c r="Y55" s="81"/>
      <c r="Z55" s="81"/>
      <c r="AA55" s="81"/>
      <c r="AB55" s="81"/>
      <c r="AC55" s="81"/>
      <c r="AD55" s="81"/>
      <c r="AE55" s="94"/>
      <c r="AF55" s="5"/>
      <c r="AG55" s="326"/>
      <c r="AH55" s="27"/>
      <c r="AI55" s="108"/>
      <c r="AJ55" s="108"/>
      <c r="AK55" s="108"/>
      <c r="AL55" s="27"/>
      <c r="AM55" s="27"/>
      <c r="AN55" s="27"/>
      <c r="AO55" s="27"/>
    </row>
    <row r="56" spans="1:58" ht="12" customHeight="1">
      <c r="A56" s="4"/>
      <c r="B56" s="8"/>
      <c r="C56" s="55"/>
      <c r="D56" s="18"/>
      <c r="E56" s="94"/>
      <c r="F56" s="81"/>
      <c r="G56" s="81"/>
      <c r="H56" s="81"/>
      <c r="I56" s="81"/>
      <c r="J56" s="81"/>
      <c r="K56" s="81"/>
      <c r="L56" s="81"/>
      <c r="M56" s="81"/>
      <c r="N56" s="81"/>
      <c r="O56" s="81"/>
      <c r="P56" s="81"/>
      <c r="Q56" s="81"/>
      <c r="R56" s="81"/>
      <c r="S56" s="81"/>
      <c r="T56" s="81"/>
      <c r="U56" s="81"/>
      <c r="V56" s="81"/>
      <c r="W56" s="81"/>
      <c r="X56" s="81"/>
      <c r="Y56" s="81"/>
      <c r="Z56" s="81"/>
      <c r="AA56" s="81"/>
      <c r="AB56" s="81"/>
      <c r="AC56" s="81"/>
      <c r="AD56" s="81"/>
      <c r="AE56" s="94"/>
      <c r="AF56" s="5"/>
      <c r="AG56" s="326"/>
      <c r="AH56" s="27"/>
      <c r="AI56" s="108"/>
      <c r="AJ56" s="108"/>
      <c r="AK56" s="108"/>
      <c r="AL56" s="27"/>
      <c r="AM56" s="27"/>
      <c r="AN56" s="27"/>
      <c r="AO56" s="27"/>
    </row>
    <row r="57" spans="1:58" ht="12" customHeight="1">
      <c r="A57" s="4"/>
      <c r="B57" s="8"/>
      <c r="C57" s="55"/>
      <c r="D57" s="18"/>
      <c r="E57" s="94"/>
      <c r="F57" s="81"/>
      <c r="G57" s="81"/>
      <c r="H57" s="81"/>
      <c r="I57" s="81"/>
      <c r="J57" s="81"/>
      <c r="K57" s="81"/>
      <c r="L57" s="81"/>
      <c r="M57" s="81"/>
      <c r="N57" s="81"/>
      <c r="O57" s="81"/>
      <c r="P57" s="81"/>
      <c r="Q57" s="81"/>
      <c r="R57" s="81"/>
      <c r="S57" s="81"/>
      <c r="T57" s="81"/>
      <c r="U57" s="81"/>
      <c r="V57" s="81"/>
      <c r="W57" s="81"/>
      <c r="X57" s="81"/>
      <c r="Y57" s="81"/>
      <c r="Z57" s="81"/>
      <c r="AA57" s="81"/>
      <c r="AB57" s="81"/>
      <c r="AC57" s="81"/>
      <c r="AD57" s="81"/>
      <c r="AE57" s="94"/>
      <c r="AF57" s="5"/>
      <c r="AG57" s="326"/>
      <c r="AH57" s="27"/>
      <c r="AI57" s="27"/>
      <c r="AJ57" s="27"/>
      <c r="AK57" s="27"/>
      <c r="AL57" s="27"/>
      <c r="AM57" s="27"/>
      <c r="AN57" s="27"/>
      <c r="AO57" s="27"/>
    </row>
    <row r="58" spans="1:58" ht="12" customHeight="1">
      <c r="A58" s="4"/>
      <c r="B58" s="8"/>
      <c r="C58" s="55"/>
      <c r="D58" s="18"/>
      <c r="E58" s="94"/>
      <c r="F58" s="81"/>
      <c r="G58" s="81"/>
      <c r="H58" s="81"/>
      <c r="I58" s="81"/>
      <c r="J58" s="81"/>
      <c r="K58" s="81"/>
      <c r="L58" s="81"/>
      <c r="M58" s="81"/>
      <c r="N58" s="81"/>
      <c r="O58" s="81"/>
      <c r="P58" s="81"/>
      <c r="Q58" s="81"/>
      <c r="R58" s="81"/>
      <c r="S58" s="81"/>
      <c r="T58" s="81"/>
      <c r="U58" s="81"/>
      <c r="V58" s="81"/>
      <c r="W58" s="81"/>
      <c r="X58" s="81"/>
      <c r="Y58" s="81"/>
      <c r="Z58" s="81"/>
      <c r="AA58" s="81"/>
      <c r="AB58" s="81"/>
      <c r="AC58" s="81"/>
      <c r="AD58" s="81"/>
      <c r="AE58" s="94"/>
      <c r="AF58" s="5"/>
      <c r="AG58" s="326"/>
      <c r="AH58" s="27"/>
      <c r="AI58" s="27"/>
      <c r="AJ58" s="27"/>
      <c r="AK58" s="27"/>
      <c r="AL58" s="27"/>
      <c r="AM58" s="27"/>
      <c r="AN58" s="27"/>
      <c r="AO58" s="27"/>
    </row>
    <row r="59" spans="1:58" ht="12" customHeight="1">
      <c r="A59" s="4"/>
      <c r="B59" s="8"/>
      <c r="C59" s="55"/>
      <c r="D59" s="18"/>
      <c r="E59" s="94"/>
      <c r="F59" s="81"/>
      <c r="G59" s="81"/>
      <c r="H59" s="81"/>
      <c r="I59" s="81"/>
      <c r="J59" s="81"/>
      <c r="K59" s="81"/>
      <c r="L59" s="81"/>
      <c r="M59" s="81"/>
      <c r="N59" s="81"/>
      <c r="O59" s="81"/>
      <c r="P59" s="81"/>
      <c r="Q59" s="81"/>
      <c r="R59" s="81"/>
      <c r="S59" s="81"/>
      <c r="T59" s="81"/>
      <c r="U59" s="81"/>
      <c r="V59" s="81"/>
      <c r="W59" s="81"/>
      <c r="X59" s="81"/>
      <c r="Y59" s="81"/>
      <c r="Z59" s="81"/>
      <c r="AA59" s="81"/>
      <c r="AB59" s="81"/>
      <c r="AC59" s="81"/>
      <c r="AD59" s="81"/>
      <c r="AE59" s="94"/>
      <c r="AF59" s="5"/>
      <c r="AG59" s="326"/>
      <c r="AH59" s="27"/>
      <c r="AI59" s="27"/>
      <c r="AJ59" s="27"/>
      <c r="AK59" s="27"/>
      <c r="AL59" s="27"/>
      <c r="AM59" s="27"/>
      <c r="AN59" s="27"/>
      <c r="AO59" s="27"/>
    </row>
    <row r="60" spans="1:58" ht="12" customHeight="1">
      <c r="A60" s="4"/>
      <c r="B60" s="8"/>
      <c r="C60" s="55"/>
      <c r="D60" s="18"/>
      <c r="E60" s="94"/>
      <c r="F60" s="81"/>
      <c r="G60" s="81"/>
      <c r="H60" s="81"/>
      <c r="I60" s="81"/>
      <c r="J60" s="81"/>
      <c r="K60" s="81"/>
      <c r="L60" s="81"/>
      <c r="M60" s="81"/>
      <c r="N60" s="81"/>
      <c r="O60" s="81"/>
      <c r="P60" s="81"/>
      <c r="Q60" s="81"/>
      <c r="R60" s="81"/>
      <c r="S60" s="81"/>
      <c r="T60" s="81"/>
      <c r="U60" s="81"/>
      <c r="V60" s="81"/>
      <c r="W60" s="81"/>
      <c r="X60" s="81"/>
      <c r="Y60" s="81"/>
      <c r="Z60" s="81"/>
      <c r="AA60" s="81"/>
      <c r="AB60" s="81"/>
      <c r="AC60" s="81"/>
      <c r="AD60" s="81"/>
      <c r="AE60" s="94"/>
      <c r="AF60" s="5"/>
      <c r="AG60" s="326"/>
      <c r="AH60" s="27"/>
      <c r="AI60" s="27"/>
      <c r="AJ60" s="27"/>
      <c r="AK60" s="27"/>
      <c r="AL60" s="27"/>
      <c r="AM60" s="27"/>
      <c r="AN60" s="27"/>
      <c r="AO60" s="27"/>
    </row>
    <row r="61" spans="1:58" ht="12" customHeight="1">
      <c r="A61" s="4"/>
      <c r="B61" s="8"/>
      <c r="C61" s="55"/>
      <c r="D61" s="18"/>
      <c r="E61" s="94"/>
      <c r="F61" s="81"/>
      <c r="G61" s="81"/>
      <c r="H61" s="81"/>
      <c r="I61" s="81"/>
      <c r="J61" s="81"/>
      <c r="K61" s="81"/>
      <c r="L61" s="81"/>
      <c r="M61" s="81"/>
      <c r="N61" s="81"/>
      <c r="O61" s="81"/>
      <c r="P61" s="81"/>
      <c r="Q61" s="81"/>
      <c r="R61" s="81"/>
      <c r="S61" s="81"/>
      <c r="T61" s="81"/>
      <c r="U61" s="81"/>
      <c r="V61" s="81"/>
      <c r="W61" s="81"/>
      <c r="X61" s="81"/>
      <c r="Y61" s="81"/>
      <c r="Z61" s="81"/>
      <c r="AA61" s="81"/>
      <c r="AB61" s="81"/>
      <c r="AC61" s="81"/>
      <c r="AD61" s="81"/>
      <c r="AE61" s="94"/>
      <c r="AF61" s="5"/>
      <c r="AG61" s="326"/>
      <c r="AH61" s="27"/>
      <c r="AI61" s="27"/>
      <c r="AJ61" s="27"/>
      <c r="AK61" s="27"/>
      <c r="AL61" s="27"/>
      <c r="AM61" s="27"/>
      <c r="AN61" s="27"/>
      <c r="AO61" s="27"/>
    </row>
    <row r="62" spans="1:58" ht="12" customHeight="1">
      <c r="A62" s="4"/>
      <c r="B62" s="8"/>
      <c r="C62" s="55"/>
      <c r="D62" s="18"/>
      <c r="E62" s="94"/>
      <c r="F62" s="81"/>
      <c r="G62" s="81"/>
      <c r="H62" s="81"/>
      <c r="I62" s="81"/>
      <c r="J62" s="81"/>
      <c r="K62" s="81"/>
      <c r="L62" s="81"/>
      <c r="M62" s="81"/>
      <c r="N62" s="81"/>
      <c r="O62" s="81"/>
      <c r="P62" s="81"/>
      <c r="Q62" s="81"/>
      <c r="R62" s="81"/>
      <c r="S62" s="81"/>
      <c r="T62" s="81"/>
      <c r="U62" s="81"/>
      <c r="V62" s="81"/>
      <c r="W62" s="81"/>
      <c r="X62" s="81"/>
      <c r="Y62" s="81"/>
      <c r="Z62" s="81"/>
      <c r="AA62" s="81"/>
      <c r="AB62" s="81"/>
      <c r="AC62" s="81"/>
      <c r="AD62" s="81"/>
      <c r="AE62" s="94"/>
      <c r="AF62" s="5"/>
      <c r="AG62" s="326"/>
      <c r="AH62" s="27"/>
      <c r="AI62" s="27"/>
      <c r="AJ62" s="27"/>
      <c r="AK62" s="27"/>
      <c r="AL62" s="27"/>
      <c r="AM62" s="27"/>
      <c r="AN62" s="27"/>
      <c r="AO62" s="27"/>
    </row>
    <row r="63" spans="1:58" ht="12" customHeight="1">
      <c r="A63" s="4"/>
      <c r="B63" s="8"/>
      <c r="C63" s="55"/>
      <c r="D63" s="18"/>
      <c r="E63" s="94"/>
      <c r="F63" s="81"/>
      <c r="G63" s="81"/>
      <c r="H63" s="81"/>
      <c r="I63" s="81"/>
      <c r="J63" s="81"/>
      <c r="K63" s="81"/>
      <c r="L63" s="81"/>
      <c r="M63" s="81"/>
      <c r="N63" s="81"/>
      <c r="O63" s="81"/>
      <c r="P63" s="81"/>
      <c r="Q63" s="81"/>
      <c r="R63" s="81"/>
      <c r="S63" s="81"/>
      <c r="T63" s="81"/>
      <c r="U63" s="81"/>
      <c r="V63" s="81"/>
      <c r="W63" s="81"/>
      <c r="X63" s="81"/>
      <c r="Y63" s="81"/>
      <c r="Z63" s="81"/>
      <c r="AA63" s="81"/>
      <c r="AB63" s="81"/>
      <c r="AC63" s="81"/>
      <c r="AD63" s="81"/>
      <c r="AE63" s="94"/>
      <c r="AF63" s="5"/>
      <c r="AG63" s="326"/>
      <c r="AH63" s="27"/>
      <c r="AI63" s="27"/>
      <c r="AJ63" s="27"/>
      <c r="AK63" s="27"/>
      <c r="AL63" s="27"/>
      <c r="AM63" s="27"/>
      <c r="AN63" s="27"/>
      <c r="AO63" s="27"/>
    </row>
    <row r="64" spans="1:58" ht="12" customHeight="1">
      <c r="A64" s="4"/>
      <c r="B64" s="8"/>
      <c r="C64" s="55"/>
      <c r="D64" s="18"/>
      <c r="E64" s="94"/>
      <c r="F64" s="81"/>
      <c r="G64" s="81"/>
      <c r="H64" s="81"/>
      <c r="I64" s="81"/>
      <c r="J64" s="81"/>
      <c r="K64" s="81"/>
      <c r="L64" s="81"/>
      <c r="M64" s="81"/>
      <c r="N64" s="81"/>
      <c r="O64" s="81"/>
      <c r="P64" s="81"/>
      <c r="Q64" s="81"/>
      <c r="R64" s="81"/>
      <c r="S64" s="81"/>
      <c r="T64" s="81"/>
      <c r="U64" s="81"/>
      <c r="V64" s="81"/>
      <c r="W64" s="81"/>
      <c r="X64" s="81"/>
      <c r="Y64" s="81"/>
      <c r="Z64" s="81"/>
      <c r="AA64" s="81"/>
      <c r="AB64" s="81"/>
      <c r="AC64" s="81"/>
      <c r="AD64" s="81"/>
      <c r="AE64" s="94"/>
      <c r="AF64" s="5"/>
      <c r="AG64" s="326"/>
      <c r="AH64" s="27"/>
      <c r="AI64" s="27"/>
      <c r="AJ64" s="27"/>
      <c r="AK64" s="27"/>
      <c r="AL64" s="27"/>
      <c r="AM64" s="27"/>
      <c r="AN64" s="27"/>
      <c r="AO64" s="27"/>
    </row>
    <row r="65" spans="1:43" ht="12" customHeight="1">
      <c r="A65" s="4"/>
      <c r="B65" s="8"/>
      <c r="C65" s="55"/>
      <c r="D65" s="18"/>
      <c r="E65" s="94"/>
      <c r="F65" s="81"/>
      <c r="G65" s="81"/>
      <c r="H65" s="81"/>
      <c r="I65" s="81"/>
      <c r="J65" s="81"/>
      <c r="K65" s="81"/>
      <c r="L65" s="81"/>
      <c r="M65" s="81"/>
      <c r="N65" s="81"/>
      <c r="O65" s="81"/>
      <c r="P65" s="81"/>
      <c r="Q65" s="81"/>
      <c r="R65" s="81"/>
      <c r="S65" s="81"/>
      <c r="T65" s="81"/>
      <c r="U65" s="81"/>
      <c r="V65" s="81"/>
      <c r="W65" s="81"/>
      <c r="X65" s="81"/>
      <c r="Y65" s="81"/>
      <c r="Z65" s="81"/>
      <c r="AA65" s="81"/>
      <c r="AB65" s="81"/>
      <c r="AC65" s="81"/>
      <c r="AD65" s="81"/>
      <c r="AE65" s="94"/>
      <c r="AF65" s="5"/>
      <c r="AG65" s="326"/>
      <c r="AH65" s="27"/>
      <c r="AI65" s="27"/>
      <c r="AJ65" s="27"/>
      <c r="AK65" s="27"/>
      <c r="AL65" s="27"/>
      <c r="AM65" s="27"/>
      <c r="AN65" s="27"/>
      <c r="AO65" s="27"/>
    </row>
    <row r="66" spans="1:43" ht="12" customHeight="1">
      <c r="A66" s="4"/>
      <c r="B66" s="8"/>
      <c r="C66" s="55"/>
      <c r="D66" s="18"/>
      <c r="E66" s="94"/>
      <c r="F66" s="81"/>
      <c r="G66" s="81"/>
      <c r="H66" s="81"/>
      <c r="I66" s="81"/>
      <c r="J66" s="81"/>
      <c r="K66" s="81"/>
      <c r="L66" s="81"/>
      <c r="M66" s="81"/>
      <c r="N66" s="81"/>
      <c r="O66" s="81"/>
      <c r="P66" s="81"/>
      <c r="Q66" s="81"/>
      <c r="R66" s="81"/>
      <c r="S66" s="81"/>
      <c r="T66" s="81"/>
      <c r="U66" s="81"/>
      <c r="V66" s="81"/>
      <c r="W66" s="81"/>
      <c r="X66" s="81"/>
      <c r="Y66" s="81"/>
      <c r="Z66" s="81"/>
      <c r="AA66" s="81"/>
      <c r="AB66" s="81"/>
      <c r="AC66" s="81"/>
      <c r="AD66" s="81"/>
      <c r="AE66" s="94"/>
      <c r="AF66" s="5"/>
      <c r="AG66" s="326"/>
      <c r="AH66" s="27"/>
      <c r="AI66" s="27"/>
      <c r="AJ66" s="27"/>
      <c r="AK66" s="27"/>
      <c r="AL66" s="27"/>
      <c r="AM66" s="27"/>
      <c r="AN66" s="27"/>
      <c r="AO66" s="27"/>
    </row>
    <row r="67" spans="1:43" ht="12" customHeight="1">
      <c r="A67" s="4"/>
      <c r="B67" s="8"/>
      <c r="C67" s="55"/>
      <c r="D67" s="18"/>
      <c r="E67" s="94"/>
      <c r="F67" s="81"/>
      <c r="G67" s="81"/>
      <c r="H67" s="81"/>
      <c r="I67" s="81"/>
      <c r="J67" s="81"/>
      <c r="K67" s="81"/>
      <c r="L67" s="81"/>
      <c r="M67" s="81"/>
      <c r="N67" s="81"/>
      <c r="O67" s="81"/>
      <c r="P67" s="81"/>
      <c r="Q67" s="81"/>
      <c r="R67" s="81"/>
      <c r="S67" s="81"/>
      <c r="T67" s="81"/>
      <c r="U67" s="81"/>
      <c r="V67" s="81"/>
      <c r="W67" s="81"/>
      <c r="X67" s="81"/>
      <c r="Y67" s="81"/>
      <c r="Z67" s="81"/>
      <c r="AA67" s="81"/>
      <c r="AB67" s="81"/>
      <c r="AC67" s="81"/>
      <c r="AD67" s="81"/>
      <c r="AE67" s="94"/>
      <c r="AF67" s="5"/>
      <c r="AG67" s="326"/>
      <c r="AH67" s="27"/>
      <c r="AI67" s="27"/>
      <c r="AJ67" s="27"/>
      <c r="AK67" s="27"/>
      <c r="AL67" s="27"/>
      <c r="AM67" s="27"/>
      <c r="AN67" s="27"/>
      <c r="AO67" s="27"/>
    </row>
    <row r="68" spans="1:43" ht="12" customHeight="1">
      <c r="A68" s="4"/>
      <c r="B68" s="8"/>
      <c r="C68" s="55"/>
      <c r="D68" s="18"/>
      <c r="E68" s="94"/>
      <c r="F68" s="81"/>
      <c r="G68" s="81"/>
      <c r="H68" s="81"/>
      <c r="I68" s="81"/>
      <c r="J68" s="81"/>
      <c r="K68" s="81"/>
      <c r="L68" s="81"/>
      <c r="M68" s="81"/>
      <c r="N68" s="81"/>
      <c r="O68" s="81"/>
      <c r="P68" s="81"/>
      <c r="Q68" s="81"/>
      <c r="R68" s="81"/>
      <c r="S68" s="81"/>
      <c r="T68" s="81"/>
      <c r="U68" s="81"/>
      <c r="V68" s="81"/>
      <c r="W68" s="81"/>
      <c r="X68" s="81"/>
      <c r="Y68" s="81"/>
      <c r="Z68" s="81"/>
      <c r="AA68" s="81"/>
      <c r="AB68" s="81"/>
      <c r="AC68" s="81"/>
      <c r="AD68" s="81"/>
      <c r="AE68" s="94"/>
      <c r="AF68" s="5"/>
      <c r="AG68" s="326"/>
      <c r="AH68" s="27"/>
      <c r="AI68" s="27"/>
      <c r="AJ68" s="27"/>
      <c r="AK68" s="27"/>
      <c r="AL68" s="27"/>
      <c r="AM68" s="27"/>
      <c r="AN68" s="27"/>
      <c r="AO68" s="27"/>
    </row>
    <row r="69" spans="1:43" ht="12" customHeight="1">
      <c r="A69" s="4"/>
      <c r="B69" s="8"/>
      <c r="C69" s="55"/>
      <c r="D69" s="18"/>
      <c r="E69" s="94"/>
      <c r="F69" s="81"/>
      <c r="G69" s="81"/>
      <c r="H69" s="81"/>
      <c r="I69" s="81"/>
      <c r="J69" s="81"/>
      <c r="K69" s="81"/>
      <c r="L69" s="81"/>
      <c r="M69" s="81"/>
      <c r="N69" s="81"/>
      <c r="O69" s="81"/>
      <c r="P69" s="81"/>
      <c r="Q69" s="81"/>
      <c r="R69" s="81"/>
      <c r="S69" s="81"/>
      <c r="T69" s="81"/>
      <c r="U69" s="81"/>
      <c r="V69" s="81"/>
      <c r="W69" s="81"/>
      <c r="X69" s="81"/>
      <c r="Y69" s="81"/>
      <c r="Z69" s="81"/>
      <c r="AA69" s="81"/>
      <c r="AB69" s="81"/>
      <c r="AC69" s="81"/>
      <c r="AD69" s="81"/>
      <c r="AE69" s="94"/>
      <c r="AF69" s="5"/>
      <c r="AG69" s="326"/>
      <c r="AH69" s="27"/>
      <c r="AI69" s="27"/>
      <c r="AJ69" s="27"/>
      <c r="AK69" s="27"/>
      <c r="AL69" s="27"/>
      <c r="AM69" s="27"/>
      <c r="AN69" s="27"/>
      <c r="AO69" s="27"/>
    </row>
    <row r="70" spans="1:43" ht="12" customHeight="1">
      <c r="A70" s="4"/>
      <c r="B70" s="8"/>
      <c r="C70" s="55"/>
      <c r="D70" s="18"/>
      <c r="E70" s="94"/>
      <c r="F70" s="81"/>
      <c r="G70" s="81"/>
      <c r="H70" s="81"/>
      <c r="I70" s="81"/>
      <c r="J70" s="81"/>
      <c r="K70" s="81"/>
      <c r="L70" s="81"/>
      <c r="M70" s="81"/>
      <c r="N70" s="81"/>
      <c r="O70" s="81"/>
      <c r="P70" s="81"/>
      <c r="Q70" s="81"/>
      <c r="R70" s="81"/>
      <c r="S70" s="81"/>
      <c r="T70" s="81"/>
      <c r="U70" s="81"/>
      <c r="V70" s="81"/>
      <c r="W70" s="81"/>
      <c r="X70" s="81"/>
      <c r="Y70" s="81"/>
      <c r="Z70" s="81"/>
      <c r="AA70" s="81"/>
      <c r="AB70" s="81"/>
      <c r="AC70" s="81"/>
      <c r="AD70" s="81"/>
      <c r="AE70" s="94"/>
      <c r="AF70" s="5"/>
      <c r="AG70" s="326"/>
      <c r="AH70" s="27"/>
      <c r="AI70" s="27"/>
      <c r="AJ70" s="27"/>
      <c r="AK70" s="27"/>
      <c r="AL70" s="27"/>
      <c r="AM70" s="27"/>
      <c r="AN70" s="27"/>
      <c r="AO70" s="27"/>
    </row>
    <row r="71" spans="1:43" s="85" customFormat="1" ht="9.75" customHeight="1">
      <c r="A71" s="83"/>
      <c r="B71" s="84"/>
      <c r="C71" s="87"/>
      <c r="D71" s="30"/>
      <c r="E71" s="89"/>
      <c r="F71" s="89"/>
      <c r="G71" s="89"/>
      <c r="H71" s="95"/>
      <c r="I71" s="95"/>
      <c r="J71" s="95"/>
      <c r="K71" s="95"/>
      <c r="L71" s="95"/>
      <c r="M71" s="95"/>
      <c r="N71" s="95"/>
      <c r="O71" s="95"/>
      <c r="P71" s="95"/>
      <c r="Q71" s="95"/>
      <c r="R71" s="95"/>
      <c r="S71" s="95"/>
      <c r="T71" s="95"/>
      <c r="U71" s="95"/>
      <c r="V71" s="95"/>
      <c r="W71" s="95"/>
      <c r="X71" s="95"/>
      <c r="Y71" s="95"/>
      <c r="Z71" s="95"/>
      <c r="AA71" s="95"/>
      <c r="AB71" s="95"/>
      <c r="AC71" s="95"/>
      <c r="AD71" s="95"/>
      <c r="AE71" s="95"/>
      <c r="AF71" s="84"/>
      <c r="AG71" s="503"/>
      <c r="AH71" s="106"/>
      <c r="AI71" s="106"/>
      <c r="AJ71" s="106"/>
      <c r="AK71" s="106"/>
      <c r="AL71" s="106"/>
      <c r="AM71" s="106"/>
      <c r="AN71" s="106"/>
      <c r="AO71" s="106"/>
    </row>
    <row r="72" spans="1:43" ht="11.25" customHeight="1">
      <c r="A72" s="4"/>
      <c r="B72" s="1"/>
      <c r="C72" s="54"/>
      <c r="D72" s="18"/>
      <c r="E72" s="96"/>
      <c r="F72" s="96"/>
      <c r="G72" s="96"/>
      <c r="H72" s="96"/>
      <c r="I72" s="96"/>
      <c r="J72" s="96"/>
      <c r="K72" s="96"/>
      <c r="L72" s="96"/>
      <c r="M72" s="96"/>
      <c r="N72" s="96"/>
      <c r="O72" s="96"/>
      <c r="P72" s="96"/>
      <c r="Q72" s="96"/>
      <c r="R72" s="96"/>
      <c r="S72" s="96"/>
      <c r="T72" s="96"/>
      <c r="U72" s="96"/>
      <c r="V72" s="95"/>
      <c r="W72" s="96"/>
      <c r="X72" s="96"/>
      <c r="Y72" s="96"/>
      <c r="Z72" s="96"/>
      <c r="AA72" s="96"/>
      <c r="AB72" s="96"/>
      <c r="AC72" s="96"/>
      <c r="AD72" s="96"/>
      <c r="AE72" s="96"/>
      <c r="AF72" s="5"/>
      <c r="AG72" s="326"/>
      <c r="AH72" s="27"/>
      <c r="AI72" s="27"/>
      <c r="AJ72" s="27"/>
      <c r="AK72" s="27"/>
      <c r="AL72" s="27"/>
      <c r="AM72" s="27"/>
      <c r="AN72" s="27"/>
      <c r="AO72" s="27"/>
    </row>
    <row r="73" spans="1:43" ht="13.5" customHeight="1">
      <c r="A73" s="4"/>
      <c r="B73" s="1"/>
      <c r="C73" s="1"/>
      <c r="D73" s="1"/>
      <c r="I73" s="8"/>
      <c r="J73" s="8"/>
      <c r="K73" s="8"/>
      <c r="L73" s="8"/>
      <c r="M73" s="8"/>
      <c r="N73" s="8"/>
      <c r="O73" s="8"/>
      <c r="P73" s="8"/>
      <c r="Q73" s="8"/>
      <c r="R73" s="8"/>
      <c r="S73" s="8"/>
      <c r="T73" s="8"/>
      <c r="U73" s="8"/>
      <c r="V73" s="86"/>
      <c r="W73" s="8"/>
      <c r="X73" s="8"/>
      <c r="Y73" s="8"/>
      <c r="Z73" s="1403" t="s">
        <v>502</v>
      </c>
      <c r="AA73" s="1403"/>
      <c r="AB73" s="1403"/>
      <c r="AC73" s="1403"/>
      <c r="AD73" s="1403"/>
      <c r="AE73" s="1403"/>
      <c r="AF73" s="505">
        <v>23</v>
      </c>
      <c r="AG73" s="326"/>
      <c r="AH73" s="107"/>
      <c r="AI73" s="107"/>
      <c r="AJ73" s="107"/>
      <c r="AK73" s="107"/>
      <c r="AL73" s="107"/>
      <c r="AM73" s="107"/>
      <c r="AN73" s="107"/>
      <c r="AO73" s="107"/>
      <c r="AP73" s="71"/>
      <c r="AQ73" s="71"/>
    </row>
    <row r="74" spans="1:43" ht="13.5" customHeight="1">
      <c r="A74" s="70"/>
      <c r="B74" s="70"/>
      <c r="C74" s="70"/>
      <c r="D74" s="70"/>
      <c r="E74" s="70"/>
      <c r="F74" s="70"/>
      <c r="G74" s="70"/>
      <c r="H74" s="70"/>
      <c r="I74" s="70"/>
      <c r="J74" s="70"/>
      <c r="K74" s="70"/>
      <c r="L74" s="70"/>
      <c r="M74" s="70"/>
      <c r="N74" s="70"/>
      <c r="O74" s="70"/>
      <c r="P74" s="70"/>
      <c r="Q74" s="70"/>
      <c r="R74" s="70"/>
      <c r="S74" s="70"/>
      <c r="T74" s="70"/>
      <c r="U74" s="70"/>
      <c r="W74" s="70"/>
      <c r="X74" s="70"/>
      <c r="Y74" s="70"/>
      <c r="Z74" s="70"/>
      <c r="AA74" s="70"/>
      <c r="AB74" s="88"/>
      <c r="AC74" s="70"/>
      <c r="AD74" s="88"/>
      <c r="AE74" s="70"/>
      <c r="AF74" s="70"/>
      <c r="AG74" s="70"/>
      <c r="AH74" s="107"/>
      <c r="AI74" s="107"/>
      <c r="AJ74" s="107"/>
      <c r="AK74" s="107"/>
      <c r="AL74" s="107"/>
      <c r="AM74" s="107"/>
      <c r="AN74" s="107"/>
      <c r="AO74" s="107"/>
      <c r="AP74" s="71"/>
      <c r="AQ74" s="71"/>
    </row>
    <row r="75" spans="1:43">
      <c r="A75" s="70"/>
      <c r="B75" s="70"/>
      <c r="C75" s="70"/>
      <c r="D75" s="70"/>
      <c r="E75" s="70"/>
      <c r="F75" s="70"/>
      <c r="G75" s="70"/>
      <c r="H75" s="70"/>
      <c r="I75" s="70"/>
      <c r="J75" s="70"/>
      <c r="K75" s="70"/>
      <c r="L75" s="70"/>
      <c r="M75" s="70"/>
      <c r="N75" s="70"/>
      <c r="O75" s="70"/>
      <c r="P75" s="70"/>
      <c r="Q75" s="70"/>
      <c r="R75" s="70"/>
      <c r="S75" s="70"/>
      <c r="T75" s="70"/>
      <c r="U75" s="70"/>
      <c r="W75" s="70"/>
      <c r="X75" s="70"/>
      <c r="Y75" s="70"/>
      <c r="Z75" s="70"/>
      <c r="AA75" s="70"/>
      <c r="AB75" s="88"/>
      <c r="AC75" s="70"/>
      <c r="AD75" s="88"/>
      <c r="AE75" s="70"/>
      <c r="AF75" s="70"/>
      <c r="AG75" s="70"/>
      <c r="AH75" s="107"/>
      <c r="AI75" s="107"/>
      <c r="AJ75" s="107"/>
      <c r="AK75" s="107"/>
      <c r="AL75" s="107"/>
      <c r="AM75" s="107"/>
      <c r="AN75" s="107"/>
      <c r="AO75" s="107"/>
      <c r="AP75" s="71"/>
      <c r="AQ75" s="71"/>
    </row>
    <row r="76" spans="1:43">
      <c r="A76" s="70"/>
      <c r="B76" s="70"/>
      <c r="C76" s="70"/>
      <c r="D76" s="70"/>
      <c r="E76" s="70"/>
      <c r="F76" s="70"/>
      <c r="G76" s="70"/>
      <c r="H76" s="70"/>
      <c r="I76" s="70"/>
      <c r="J76" s="70"/>
      <c r="K76" s="70"/>
      <c r="L76" s="70"/>
      <c r="M76" s="70"/>
      <c r="N76" s="70"/>
      <c r="O76" s="70"/>
      <c r="P76" s="70"/>
      <c r="Q76" s="70"/>
      <c r="R76" s="70"/>
      <c r="S76" s="70"/>
      <c r="T76" s="70"/>
      <c r="U76" s="70"/>
      <c r="W76" s="70"/>
      <c r="X76" s="70"/>
      <c r="Y76" s="70"/>
      <c r="Z76" s="70"/>
      <c r="AA76" s="70"/>
      <c r="AB76" s="88"/>
      <c r="AC76" s="70"/>
      <c r="AD76" s="88"/>
      <c r="AE76" s="70"/>
      <c r="AF76" s="70"/>
      <c r="AG76" s="70"/>
      <c r="AH76" s="107"/>
      <c r="AI76" s="107"/>
      <c r="AJ76" s="107"/>
      <c r="AK76" s="107"/>
      <c r="AL76" s="107"/>
      <c r="AM76" s="107"/>
      <c r="AN76" s="107"/>
      <c r="AO76" s="107"/>
      <c r="AP76" s="71"/>
      <c r="AQ76" s="71"/>
    </row>
    <row r="77" spans="1:43">
      <c r="A77" s="70"/>
      <c r="B77" s="70"/>
      <c r="C77" s="70"/>
      <c r="D77" s="70"/>
      <c r="E77" s="70"/>
      <c r="F77" s="70"/>
      <c r="G77" s="70"/>
      <c r="H77" s="70"/>
      <c r="I77" s="70"/>
      <c r="J77" s="70"/>
      <c r="K77" s="70"/>
      <c r="L77" s="70"/>
      <c r="M77" s="70"/>
      <c r="N77" s="70"/>
      <c r="O77" s="70"/>
      <c r="P77" s="70"/>
      <c r="Q77" s="70"/>
      <c r="R77" s="70"/>
      <c r="S77" s="70"/>
      <c r="T77" s="70"/>
      <c r="U77" s="70"/>
      <c r="W77" s="70"/>
      <c r="X77" s="70"/>
      <c r="Y77" s="70"/>
      <c r="Z77" s="70"/>
      <c r="AA77" s="70"/>
      <c r="AB77" s="88"/>
      <c r="AC77" s="70"/>
      <c r="AD77" s="88"/>
      <c r="AE77" s="70"/>
      <c r="AF77" s="70"/>
      <c r="AG77" s="70"/>
      <c r="AH77" s="107"/>
      <c r="AI77" s="107"/>
      <c r="AJ77" s="107"/>
      <c r="AK77" s="107"/>
      <c r="AL77" s="107"/>
      <c r="AM77" s="107"/>
      <c r="AN77" s="107"/>
      <c r="AO77" s="107"/>
      <c r="AP77" s="71"/>
      <c r="AQ77" s="71"/>
    </row>
    <row r="78" spans="1:43">
      <c r="A78" s="70"/>
      <c r="B78" s="70"/>
      <c r="C78" s="70"/>
      <c r="D78" s="70"/>
      <c r="E78" s="70"/>
      <c r="F78" s="70"/>
      <c r="G78" s="70"/>
      <c r="H78" s="70"/>
      <c r="I78" s="70"/>
      <c r="J78" s="70"/>
      <c r="K78" s="70"/>
      <c r="L78" s="70"/>
      <c r="M78" s="70"/>
      <c r="N78" s="70"/>
      <c r="O78" s="70"/>
      <c r="P78" s="70"/>
      <c r="Q78" s="70"/>
      <c r="R78" s="70"/>
      <c r="S78" s="70"/>
      <c r="T78" s="70"/>
      <c r="U78" s="70"/>
      <c r="W78" s="70"/>
      <c r="X78" s="70"/>
      <c r="Y78" s="70"/>
      <c r="Z78" s="70"/>
      <c r="AA78" s="70"/>
      <c r="AB78" s="88"/>
      <c r="AC78" s="70"/>
      <c r="AD78" s="88"/>
      <c r="AE78" s="70"/>
      <c r="AF78" s="70"/>
      <c r="AG78" s="70"/>
      <c r="AH78" s="107"/>
      <c r="AI78" s="107"/>
      <c r="AJ78" s="107"/>
      <c r="AK78" s="107"/>
      <c r="AL78" s="107"/>
      <c r="AM78" s="107"/>
      <c r="AN78" s="107"/>
      <c r="AO78" s="107"/>
      <c r="AP78" s="71"/>
      <c r="AQ78" s="71"/>
    </row>
    <row r="79" spans="1:43">
      <c r="AB79" s="25"/>
      <c r="AD79" s="25"/>
      <c r="AH79" s="27"/>
      <c r="AI79" s="27"/>
      <c r="AJ79" s="68"/>
      <c r="AK79" s="27"/>
      <c r="AL79" s="27"/>
      <c r="AM79" s="27"/>
      <c r="AN79" s="27"/>
      <c r="AO79" s="27"/>
    </row>
    <row r="80" spans="1:43">
      <c r="AH80" s="27"/>
      <c r="AI80" s="27"/>
      <c r="AJ80" s="27"/>
      <c r="AK80" s="27"/>
      <c r="AL80" s="27"/>
      <c r="AM80" s="27"/>
      <c r="AN80" s="27"/>
      <c r="AO80" s="27"/>
    </row>
    <row r="81" spans="28:41">
      <c r="AH81" s="27"/>
      <c r="AI81" s="27"/>
      <c r="AJ81" s="27"/>
      <c r="AK81" s="27"/>
      <c r="AL81" s="27"/>
      <c r="AM81" s="27"/>
      <c r="AN81" s="27"/>
      <c r="AO81" s="27"/>
    </row>
    <row r="82" spans="28:41">
      <c r="AH82" s="27"/>
      <c r="AI82" s="27"/>
      <c r="AJ82" s="27"/>
      <c r="AK82" s="27"/>
      <c r="AL82" s="27"/>
      <c r="AM82" s="27"/>
      <c r="AN82" s="27"/>
      <c r="AO82" s="27"/>
    </row>
    <row r="83" spans="28:41">
      <c r="AH83" s="27"/>
      <c r="AI83" s="27"/>
      <c r="AJ83" s="27"/>
      <c r="AK83" s="27"/>
      <c r="AL83" s="27"/>
      <c r="AM83" s="27"/>
      <c r="AN83" s="27"/>
      <c r="AO83" s="27"/>
    </row>
    <row r="84" spans="28:41" ht="8.25" customHeight="1"/>
    <row r="86" spans="28:41" ht="9" customHeight="1">
      <c r="AF86" s="9"/>
    </row>
    <row r="87" spans="28:41" ht="8.25" customHeight="1">
      <c r="AB87" s="34"/>
      <c r="AD87" s="34"/>
      <c r="AF87" s="34"/>
    </row>
    <row r="88" spans="28:41" ht="9.75" customHeight="1"/>
  </sheetData>
  <customSheetViews>
    <customSheetView guid="{D8E90C30-C61D-40A7-989F-8651AA8E91E2}" hiddenRows="1" topLeftCell="A7">
      <selection activeCell="EW151" sqref="EW151:FA155"/>
      <pageMargins left="0.15748031496062992" right="0.15748031496062992" top="0.19685039370078741" bottom="0.19685039370078741" header="0" footer="0"/>
      <printOptions horizontalCentered="1"/>
      <pageSetup paperSize="9" orientation="portrait" r:id="rId1"/>
      <headerFooter alignWithMargins="0"/>
    </customSheetView>
    <customSheetView guid="{5859C3A0-D6FB-40D9-B6C2-346CB5A63A0A}" hiddenRows="1" topLeftCell="A7">
      <selection activeCell="EW151" sqref="EW151:FA155"/>
      <pageMargins left="0.15748031496062992" right="0.15748031496062992" top="0.19685039370078741" bottom="0.19685039370078741" header="0" footer="0"/>
      <printOptions horizontalCentered="1"/>
      <pageSetup paperSize="9" orientation="portrait" r:id="rId2"/>
      <headerFooter alignWithMargins="0"/>
    </customSheetView>
    <customSheetView guid="{87E9DA1B-1CEB-458D-87A5-C4E38BAE485A}" showPageBreaks="1" printArea="1" hiddenRows="1" topLeftCell="A7">
      <selection activeCell="EW151" sqref="EW151:FA155"/>
      <pageMargins left="0.15748031496062992" right="0.15748031496062992" top="0.19685039370078741" bottom="0.19685039370078741" header="0" footer="0"/>
      <printOptions horizontalCentered="1"/>
      <pageSetup paperSize="9" orientation="portrait" r:id="rId3"/>
      <headerFooter alignWithMargins="0"/>
    </customSheetView>
  </customSheetViews>
  <mergeCells count="9">
    <mergeCell ref="B1:H1"/>
    <mergeCell ref="Z73:AE73"/>
    <mergeCell ref="B2:D2"/>
    <mergeCell ref="F47:V47"/>
    <mergeCell ref="F6:V6"/>
    <mergeCell ref="C8:D8"/>
    <mergeCell ref="X6:AD6"/>
    <mergeCell ref="X47:AD47"/>
    <mergeCell ref="F5:L5"/>
  </mergeCells>
  <phoneticPr fontId="3" type="noConversion"/>
  <printOptions horizontalCentered="1"/>
  <pageMargins left="0.15748031496062992" right="0.15748031496062992" top="0.19685039370078741" bottom="0.19685039370078741" header="0" footer="0"/>
  <pageSetup paperSize="9" orientation="portrait" r:id="rId4"/>
  <headerFooter alignWithMargins="0"/>
  <drawing r:id="rId5"/>
</worksheet>
</file>

<file path=xl/worksheets/sheet22.xml><?xml version="1.0" encoding="utf-8"?>
<worksheet xmlns="http://schemas.openxmlformats.org/spreadsheetml/2006/main" xmlns:r="http://schemas.openxmlformats.org/officeDocument/2006/relationships">
  <sheetPr codeName="Folha10" enableFormatConditionsCalculation="0">
    <tabColor theme="9"/>
  </sheetPr>
  <dimension ref="A1:E71"/>
  <sheetViews>
    <sheetView showRuler="0" workbookViewId="0"/>
  </sheetViews>
  <sheetFormatPr defaultRowHeight="12.75"/>
  <cols>
    <col min="1" max="1" width="3.28515625" customWidth="1"/>
    <col min="2" max="3" width="2.5703125" customWidth="1"/>
    <col min="4" max="4" width="90.5703125" customWidth="1"/>
    <col min="5" max="5" width="3.28515625" customWidth="1"/>
  </cols>
  <sheetData>
    <row r="1" spans="1:5" ht="13.5" customHeight="1">
      <c r="A1" s="460"/>
      <c r="B1" s="461"/>
      <c r="C1" s="1655"/>
      <c r="D1" s="1655"/>
      <c r="E1" s="463"/>
    </row>
    <row r="2" spans="1:5" ht="13.5" customHeight="1">
      <c r="A2" s="460"/>
      <c r="B2" s="464"/>
      <c r="C2" s="1655"/>
      <c r="D2" s="1655"/>
      <c r="E2" s="460"/>
    </row>
    <row r="3" spans="1:5" ht="13.5" customHeight="1">
      <c r="A3" s="460"/>
      <c r="B3" s="463"/>
      <c r="C3" s="462"/>
      <c r="D3" s="462"/>
      <c r="E3" s="460"/>
    </row>
    <row r="4" spans="1:5" s="12" customFormat="1" ht="13.5" customHeight="1">
      <c r="A4" s="465"/>
      <c r="B4" s="466"/>
      <c r="C4" s="462"/>
      <c r="D4" s="462"/>
      <c r="E4" s="465"/>
    </row>
    <row r="5" spans="1:5" ht="13.5" customHeight="1">
      <c r="A5" s="460"/>
      <c r="B5" s="463"/>
      <c r="C5" s="462"/>
      <c r="D5" s="462"/>
      <c r="E5" s="460"/>
    </row>
    <row r="6" spans="1:5" ht="13.5" customHeight="1">
      <c r="A6" s="460"/>
      <c r="B6" s="463"/>
      <c r="C6" s="462"/>
      <c r="D6" s="462"/>
      <c r="E6" s="460"/>
    </row>
    <row r="7" spans="1:5" ht="13.5" customHeight="1">
      <c r="A7" s="460"/>
      <c r="B7" s="463"/>
      <c r="C7" s="462"/>
      <c r="D7" s="462"/>
      <c r="E7" s="460"/>
    </row>
    <row r="8" spans="1:5" ht="13.5" customHeight="1">
      <c r="A8" s="460"/>
      <c r="B8" s="463"/>
      <c r="C8" s="462"/>
      <c r="D8" s="462"/>
      <c r="E8" s="460"/>
    </row>
    <row r="9" spans="1:5" ht="13.5" customHeight="1">
      <c r="A9" s="460"/>
      <c r="B9" s="463"/>
      <c r="C9" s="462"/>
      <c r="D9" s="462"/>
      <c r="E9" s="460"/>
    </row>
    <row r="10" spans="1:5" ht="13.5" customHeight="1">
      <c r="A10" s="460"/>
      <c r="B10" s="463"/>
      <c r="C10" s="462"/>
      <c r="D10" s="462"/>
      <c r="E10" s="460"/>
    </row>
    <row r="11" spans="1:5" ht="13.5" customHeight="1">
      <c r="A11" s="460"/>
      <c r="B11" s="463"/>
      <c r="C11" s="462"/>
      <c r="D11" s="462"/>
      <c r="E11" s="460"/>
    </row>
    <row r="12" spans="1:5" ht="13.5" customHeight="1">
      <c r="A12" s="460"/>
      <c r="B12" s="463"/>
      <c r="C12" s="462"/>
      <c r="D12" s="462"/>
      <c r="E12" s="460"/>
    </row>
    <row r="13" spans="1:5" ht="13.5" customHeight="1">
      <c r="A13" s="460"/>
      <c r="B13" s="463"/>
      <c r="C13" s="462"/>
      <c r="D13" s="462"/>
      <c r="E13" s="460"/>
    </row>
    <row r="14" spans="1:5" ht="13.5" customHeight="1">
      <c r="A14" s="460"/>
      <c r="B14" s="463"/>
      <c r="C14" s="462"/>
      <c r="D14" s="462"/>
      <c r="E14" s="460"/>
    </row>
    <row r="15" spans="1:5" ht="13.5" customHeight="1">
      <c r="A15" s="460"/>
      <c r="B15" s="463"/>
      <c r="C15" s="462"/>
      <c r="D15" s="462"/>
      <c r="E15" s="460"/>
    </row>
    <row r="16" spans="1:5" ht="13.5" customHeight="1">
      <c r="A16" s="460"/>
      <c r="B16" s="463"/>
      <c r="C16" s="462"/>
      <c r="D16" s="462"/>
      <c r="E16" s="460"/>
    </row>
    <row r="17" spans="1:5" ht="13.5" customHeight="1">
      <c r="A17" s="460"/>
      <c r="B17" s="463"/>
      <c r="C17" s="462"/>
      <c r="D17" s="462"/>
      <c r="E17" s="460"/>
    </row>
    <row r="18" spans="1:5" ht="13.5" customHeight="1">
      <c r="A18" s="460"/>
      <c r="B18" s="463"/>
      <c r="C18" s="462"/>
      <c r="D18" s="462"/>
      <c r="E18" s="460"/>
    </row>
    <row r="19" spans="1:5" ht="13.5" customHeight="1">
      <c r="A19" s="460"/>
      <c r="B19" s="463"/>
      <c r="C19" s="462"/>
      <c r="D19" s="462"/>
      <c r="E19" s="460"/>
    </row>
    <row r="20" spans="1:5" ht="13.5" customHeight="1">
      <c r="A20" s="460"/>
      <c r="B20" s="463"/>
      <c r="C20" s="462"/>
      <c r="D20" s="462"/>
      <c r="E20" s="460"/>
    </row>
    <row r="21" spans="1:5" ht="13.5" customHeight="1">
      <c r="A21" s="460"/>
      <c r="B21" s="463"/>
      <c r="C21" s="462"/>
      <c r="D21" s="462"/>
      <c r="E21" s="460"/>
    </row>
    <row r="22" spans="1:5" ht="13.5" customHeight="1">
      <c r="A22" s="460"/>
      <c r="B22" s="463"/>
      <c r="C22" s="462"/>
      <c r="D22" s="462"/>
      <c r="E22" s="460"/>
    </row>
    <row r="23" spans="1:5" ht="13.5" customHeight="1">
      <c r="A23" s="460"/>
      <c r="B23" s="463"/>
      <c r="C23" s="462"/>
      <c r="D23" s="462"/>
      <c r="E23" s="460"/>
    </row>
    <row r="24" spans="1:5" ht="13.5" customHeight="1">
      <c r="A24" s="460"/>
      <c r="B24" s="463"/>
      <c r="C24" s="462"/>
      <c r="D24" s="462"/>
      <c r="E24" s="460"/>
    </row>
    <row r="25" spans="1:5" ht="13.5" customHeight="1">
      <c r="A25" s="460"/>
      <c r="B25" s="463"/>
      <c r="C25" s="462"/>
      <c r="D25" s="462"/>
      <c r="E25" s="460"/>
    </row>
    <row r="26" spans="1:5" ht="13.5" customHeight="1">
      <c r="A26" s="460"/>
      <c r="B26" s="463"/>
      <c r="C26" s="462"/>
      <c r="D26" s="462"/>
      <c r="E26" s="460"/>
    </row>
    <row r="27" spans="1:5" ht="13.5" customHeight="1">
      <c r="A27" s="460"/>
      <c r="B27" s="463"/>
      <c r="C27" s="462"/>
      <c r="D27" s="462"/>
      <c r="E27" s="460"/>
    </row>
    <row r="28" spans="1:5" ht="13.5" customHeight="1">
      <c r="A28" s="460"/>
      <c r="B28" s="463"/>
      <c r="C28" s="462"/>
      <c r="D28" s="462"/>
      <c r="E28" s="460"/>
    </row>
    <row r="29" spans="1:5" ht="13.5" customHeight="1">
      <c r="A29" s="460"/>
      <c r="B29" s="463"/>
      <c r="C29" s="462"/>
      <c r="D29" s="462"/>
      <c r="E29" s="460"/>
    </row>
    <row r="30" spans="1:5" ht="13.5" customHeight="1">
      <c r="A30" s="460"/>
      <c r="B30" s="463"/>
      <c r="C30" s="462"/>
      <c r="D30" s="462"/>
      <c r="E30" s="460"/>
    </row>
    <row r="31" spans="1:5" ht="13.5" customHeight="1">
      <c r="A31" s="460"/>
      <c r="B31" s="463"/>
      <c r="C31" s="462"/>
      <c r="D31" s="462"/>
      <c r="E31" s="460"/>
    </row>
    <row r="32" spans="1:5" ht="13.5" customHeight="1">
      <c r="A32" s="460"/>
      <c r="B32" s="463"/>
      <c r="C32" s="462"/>
      <c r="D32" s="462"/>
      <c r="E32" s="460"/>
    </row>
    <row r="33" spans="1:5" ht="13.5" customHeight="1">
      <c r="A33" s="460"/>
      <c r="B33" s="463"/>
      <c r="C33" s="462"/>
      <c r="D33" s="462"/>
      <c r="E33" s="460"/>
    </row>
    <row r="34" spans="1:5" ht="13.5" customHeight="1">
      <c r="A34" s="460"/>
      <c r="B34" s="463"/>
      <c r="C34" s="462"/>
      <c r="D34" s="462"/>
      <c r="E34" s="460"/>
    </row>
    <row r="35" spans="1:5" ht="13.5" customHeight="1">
      <c r="A35" s="460"/>
      <c r="B35" s="463"/>
      <c r="C35" s="462"/>
      <c r="D35" s="462"/>
      <c r="E35" s="460"/>
    </row>
    <row r="36" spans="1:5" ht="13.5" customHeight="1">
      <c r="A36" s="460"/>
      <c r="B36" s="463"/>
      <c r="C36" s="462"/>
      <c r="D36" s="462"/>
      <c r="E36" s="460"/>
    </row>
    <row r="37" spans="1:5" ht="13.5" customHeight="1">
      <c r="A37" s="460"/>
      <c r="B37" s="463"/>
      <c r="C37" s="462"/>
      <c r="D37" s="462"/>
      <c r="E37" s="460"/>
    </row>
    <row r="38" spans="1:5" ht="13.5" customHeight="1">
      <c r="A38" s="460"/>
      <c r="B38" s="463"/>
      <c r="C38" s="462"/>
      <c r="D38" s="462"/>
      <c r="E38" s="460"/>
    </row>
    <row r="39" spans="1:5" ht="13.5" customHeight="1">
      <c r="A39" s="460"/>
      <c r="B39" s="463"/>
      <c r="C39" s="462"/>
      <c r="D39" s="462"/>
      <c r="E39" s="460"/>
    </row>
    <row r="40" spans="1:5" ht="13.5" customHeight="1">
      <c r="A40" s="460"/>
      <c r="B40" s="463"/>
      <c r="C40" s="467"/>
      <c r="D40" s="468"/>
      <c r="E40" s="460"/>
    </row>
    <row r="41" spans="1:5" ht="13.5" customHeight="1">
      <c r="A41" s="460"/>
      <c r="B41" s="463"/>
      <c r="C41" s="469"/>
      <c r="D41" s="468"/>
      <c r="E41" s="460"/>
    </row>
    <row r="42" spans="1:5" ht="18.75" customHeight="1">
      <c r="A42" s="460"/>
      <c r="B42" s="513" t="s">
        <v>392</v>
      </c>
      <c r="C42" s="514"/>
      <c r="D42" s="515"/>
      <c r="E42" s="460"/>
    </row>
    <row r="43" spans="1:5" ht="9" customHeight="1">
      <c r="A43" s="460"/>
      <c r="B43" s="519"/>
      <c r="C43" s="520"/>
      <c r="D43" s="521"/>
      <c r="E43" s="460"/>
    </row>
    <row r="44" spans="1:5" ht="13.5" customHeight="1">
      <c r="A44" s="460"/>
      <c r="B44" s="519"/>
      <c r="C44" s="516"/>
      <c r="D44" s="522" t="s">
        <v>388</v>
      </c>
      <c r="E44" s="460"/>
    </row>
    <row r="45" spans="1:5" ht="13.5" customHeight="1">
      <c r="A45" s="460"/>
      <c r="B45" s="519"/>
      <c r="C45" s="528"/>
      <c r="D45" s="527" t="s">
        <v>389</v>
      </c>
      <c r="E45" s="460"/>
    </row>
    <row r="46" spans="1:5" ht="13.5" customHeight="1">
      <c r="A46" s="460"/>
      <c r="B46" s="519"/>
      <c r="C46" s="523"/>
      <c r="D46" s="521"/>
      <c r="E46" s="460"/>
    </row>
    <row r="47" spans="1:5" ht="13.5" customHeight="1">
      <c r="A47" s="460"/>
      <c r="B47" s="519"/>
      <c r="C47" s="517"/>
      <c r="D47" s="522" t="s">
        <v>390</v>
      </c>
      <c r="E47" s="460"/>
    </row>
    <row r="48" spans="1:5" ht="13.5" customHeight="1">
      <c r="A48" s="460"/>
      <c r="B48" s="519"/>
      <c r="C48" s="520"/>
      <c r="D48" s="965" t="s">
        <v>389</v>
      </c>
      <c r="E48" s="460"/>
    </row>
    <row r="49" spans="1:5" ht="13.5" customHeight="1">
      <c r="A49" s="460"/>
      <c r="B49" s="519"/>
      <c r="C49" s="520"/>
      <c r="D49" s="521"/>
      <c r="E49" s="460"/>
    </row>
    <row r="50" spans="1:5" ht="13.5" customHeight="1">
      <c r="A50" s="460"/>
      <c r="B50" s="519"/>
      <c r="C50" s="518"/>
      <c r="D50" s="522" t="s">
        <v>391</v>
      </c>
      <c r="E50" s="460"/>
    </row>
    <row r="51" spans="1:5" ht="13.5" customHeight="1">
      <c r="A51" s="460"/>
      <c r="B51" s="519"/>
      <c r="C51" s="520"/>
      <c r="D51" s="965" t="s">
        <v>449</v>
      </c>
      <c r="E51" s="460"/>
    </row>
    <row r="52" spans="1:5" ht="25.5" customHeight="1">
      <c r="A52" s="460"/>
      <c r="B52" s="524"/>
      <c r="C52" s="525"/>
      <c r="D52" s="526"/>
      <c r="E52" s="460"/>
    </row>
    <row r="53" spans="1:5">
      <c r="A53" s="460"/>
      <c r="B53" s="463"/>
      <c r="C53" s="469"/>
      <c r="D53" s="468"/>
      <c r="E53" s="460"/>
    </row>
    <row r="54" spans="1:5" ht="94.5" customHeight="1">
      <c r="A54" s="460"/>
      <c r="B54" s="463"/>
      <c r="C54" s="469"/>
      <c r="D54" s="468"/>
      <c r="E54" s="460"/>
    </row>
    <row r="65" ht="8.25" customHeight="1"/>
    <row r="67" ht="9" customHeight="1"/>
    <row r="68" ht="8.25" customHeight="1"/>
    <row r="69" ht="9.75" customHeight="1"/>
    <row r="71" ht="4.5" customHeight="1"/>
  </sheetData>
  <customSheetViews>
    <customSheetView guid="{D8E90C30-C61D-40A7-989F-8651AA8E91E2}" showPageBreaks="1" printArea="1" showRuler="0">
      <selection activeCell="F23" sqref="F23"/>
      <pageMargins left="0.15748031496062992" right="0.15748031496062992" top="0.19685039370078741" bottom="0.19685039370078741" header="0" footer="0"/>
      <printOptions horizontalCentered="1"/>
      <pageSetup paperSize="9" orientation="portrait" r:id="rId1"/>
      <headerFooter alignWithMargins="0"/>
    </customSheetView>
    <customSheetView guid="{5859C3A0-D6FB-40D9-B6C2-346CB5A63A0A}" showRuler="0">
      <selection activeCell="EW151" sqref="EW151:FA155"/>
      <pageMargins left="0.15748031496062992" right="0.15748031496062992" top="0.19685039370078741" bottom="0.19685039370078741" header="0" footer="0"/>
      <printOptions horizontalCentered="1"/>
      <pageSetup paperSize="9" orientation="portrait" r:id="rId2"/>
      <headerFooter alignWithMargins="0"/>
    </customSheetView>
    <customSheetView guid="{87E9DA1B-1CEB-458D-87A5-C4E38BAE485A}" showPageBreaks="1" printArea="1" showRuler="0">
      <selection activeCell="EW151" sqref="EW151:FA155"/>
      <pageMargins left="0.15748031496062992" right="0.15748031496062992" top="0.19685039370078741" bottom="0.19685039370078741" header="0" footer="0"/>
      <printOptions horizontalCentered="1"/>
      <pageSetup paperSize="9" orientation="portrait" r:id="rId3"/>
      <headerFooter alignWithMargins="0"/>
    </customSheetView>
  </customSheetViews>
  <mergeCells count="2">
    <mergeCell ref="C2:D2"/>
    <mergeCell ref="C1:D1"/>
  </mergeCells>
  <phoneticPr fontId="3" type="noConversion"/>
  <hyperlinks>
    <hyperlink ref="D45" r:id="rId4"/>
    <hyperlink ref="D51" r:id="rId5"/>
    <hyperlink ref="D48" r:id="rId6"/>
  </hyperlinks>
  <printOptions horizontalCentered="1"/>
  <pageMargins left="0.15748031496062992" right="0.15748031496062992" top="0.19685039370078741" bottom="0.19685039370078741" header="0" footer="0"/>
  <pageSetup paperSize="9" orientation="portrait" r:id="rId7"/>
  <headerFooter alignWithMargins="0"/>
</worksheet>
</file>

<file path=xl/worksheets/sheet3.xml><?xml version="1.0" encoding="utf-8"?>
<worksheet xmlns="http://schemas.openxmlformats.org/spreadsheetml/2006/main" xmlns:r="http://schemas.openxmlformats.org/officeDocument/2006/relationships">
  <sheetPr codeName="Folha21" enableFormatConditionsCalculation="0">
    <tabColor theme="9"/>
  </sheetPr>
  <dimension ref="A1:Q55"/>
  <sheetViews>
    <sheetView showRuler="0" zoomScaleNormal="100" workbookViewId="0"/>
  </sheetViews>
  <sheetFormatPr defaultRowHeight="12.75"/>
  <cols>
    <col min="1" max="1" width="1" style="39" customWidth="1"/>
    <col min="2" max="2" width="2.5703125" style="39" customWidth="1"/>
    <col min="3" max="3" width="3" style="39" customWidth="1"/>
    <col min="4" max="4" width="6" style="39" customWidth="1"/>
    <col min="5" max="5" width="10.7109375" style="39" customWidth="1"/>
    <col min="6" max="6" width="0.5703125" style="39" customWidth="1"/>
    <col min="7" max="7" width="13" style="39" customWidth="1"/>
    <col min="8" max="8" width="5.5703125" style="39" customWidth="1"/>
    <col min="9" max="9" width="2.5703125" style="39" customWidth="1"/>
    <col min="10" max="10" width="20.7109375" style="39" customWidth="1"/>
    <col min="11" max="11" width="11.7109375" style="39" customWidth="1"/>
    <col min="12" max="12" width="18.5703125" style="39" customWidth="1"/>
    <col min="13" max="13" width="2.7109375" style="39" customWidth="1"/>
    <col min="14" max="14" width="2.42578125" style="39" customWidth="1"/>
    <col min="15" max="15" width="1" style="39" customWidth="1"/>
    <col min="16" max="16384" width="9.140625" style="39"/>
  </cols>
  <sheetData>
    <row r="1" spans="1:15" ht="13.5" customHeight="1">
      <c r="A1" s="36"/>
      <c r="B1" s="1406" t="s">
        <v>378</v>
      </c>
      <c r="C1" s="1407"/>
      <c r="D1" s="1407"/>
      <c r="E1" s="1407"/>
      <c r="F1" s="37"/>
      <c r="G1" s="37"/>
      <c r="H1" s="37"/>
      <c r="I1" s="37"/>
      <c r="J1" s="37"/>
      <c r="K1" s="37"/>
      <c r="L1" s="37"/>
      <c r="M1" s="454"/>
      <c r="N1" s="454"/>
      <c r="O1" s="38"/>
    </row>
    <row r="2" spans="1:15" ht="8.25" customHeight="1">
      <c r="A2" s="36"/>
      <c r="B2" s="459"/>
      <c r="C2" s="455"/>
      <c r="D2" s="455"/>
      <c r="E2" s="455"/>
      <c r="F2" s="455"/>
      <c r="G2" s="455"/>
      <c r="H2" s="456"/>
      <c r="I2" s="456"/>
      <c r="J2" s="456"/>
      <c r="K2" s="456"/>
      <c r="L2" s="456"/>
      <c r="M2" s="456"/>
      <c r="N2" s="457"/>
      <c r="O2" s="40"/>
    </row>
    <row r="3" spans="1:15" s="44" customFormat="1" ht="11.25" customHeight="1">
      <c r="A3" s="41"/>
      <c r="B3" s="42"/>
      <c r="C3" s="1408" t="s">
        <v>56</v>
      </c>
      <c r="D3" s="1408"/>
      <c r="E3" s="1408"/>
      <c r="F3" s="1408"/>
      <c r="G3" s="1408"/>
      <c r="H3" s="1408"/>
      <c r="I3" s="1408"/>
      <c r="J3" s="1408"/>
      <c r="K3" s="1408"/>
      <c r="L3" s="1408"/>
      <c r="M3" s="1408"/>
      <c r="N3" s="458"/>
      <c r="O3" s="43"/>
    </row>
    <row r="4" spans="1:15" s="44" customFormat="1" ht="11.25">
      <c r="A4" s="41"/>
      <c r="B4" s="42"/>
      <c r="C4" s="1408"/>
      <c r="D4" s="1408"/>
      <c r="E4" s="1408"/>
      <c r="F4" s="1408"/>
      <c r="G4" s="1408"/>
      <c r="H4" s="1408"/>
      <c r="I4" s="1408"/>
      <c r="J4" s="1408"/>
      <c r="K4" s="1408"/>
      <c r="L4" s="1408"/>
      <c r="M4" s="1408"/>
      <c r="N4" s="458"/>
      <c r="O4" s="43"/>
    </row>
    <row r="5" spans="1:15" s="44" customFormat="1" ht="3" customHeight="1">
      <c r="A5" s="41"/>
      <c r="B5" s="42"/>
      <c r="C5" s="45"/>
      <c r="D5" s="45"/>
      <c r="E5" s="45"/>
      <c r="F5" s="45"/>
      <c r="G5" s="45"/>
      <c r="H5" s="45"/>
      <c r="I5" s="45"/>
      <c r="J5" s="42"/>
      <c r="K5" s="42"/>
      <c r="L5" s="42"/>
      <c r="M5" s="46"/>
      <c r="N5" s="458"/>
      <c r="O5" s="43"/>
    </row>
    <row r="6" spans="1:15" s="44" customFormat="1" ht="18" customHeight="1">
      <c r="A6" s="41"/>
      <c r="B6" s="42"/>
      <c r="C6" s="47"/>
      <c r="D6" s="1401" t="s">
        <v>553</v>
      </c>
      <c r="E6" s="1401"/>
      <c r="F6" s="1401"/>
      <c r="G6" s="1401"/>
      <c r="H6" s="1401"/>
      <c r="I6" s="1401"/>
      <c r="J6" s="1401"/>
      <c r="K6" s="1401"/>
      <c r="L6" s="1401"/>
      <c r="M6" s="1401"/>
      <c r="N6" s="458"/>
      <c r="O6" s="43"/>
    </row>
    <row r="7" spans="1:15" s="44" customFormat="1" ht="3" customHeight="1">
      <c r="A7" s="41"/>
      <c r="B7" s="42"/>
      <c r="C7" s="45"/>
      <c r="D7" s="45"/>
      <c r="E7" s="45"/>
      <c r="F7" s="45"/>
      <c r="G7" s="45"/>
      <c r="H7" s="45"/>
      <c r="I7" s="45"/>
      <c r="J7" s="42"/>
      <c r="K7" s="42"/>
      <c r="L7" s="42"/>
      <c r="M7" s="46"/>
      <c r="N7" s="458"/>
      <c r="O7" s="43"/>
    </row>
    <row r="8" spans="1:15" s="44" customFormat="1" ht="92.25" customHeight="1">
      <c r="A8" s="41"/>
      <c r="B8" s="42"/>
      <c r="C8" s="45"/>
      <c r="D8" s="1405" t="s">
        <v>554</v>
      </c>
      <c r="E8" s="1401"/>
      <c r="F8" s="1401"/>
      <c r="G8" s="1401"/>
      <c r="H8" s="1401"/>
      <c r="I8" s="1401"/>
      <c r="J8" s="1401"/>
      <c r="K8" s="1401"/>
      <c r="L8" s="1401"/>
      <c r="M8" s="1401"/>
      <c r="N8" s="458"/>
      <c r="O8" s="43"/>
    </row>
    <row r="9" spans="1:15" s="44" customFormat="1" ht="3" customHeight="1">
      <c r="A9" s="41"/>
      <c r="B9" s="42"/>
      <c r="C9" s="45"/>
      <c r="D9" s="45"/>
      <c r="E9" s="45"/>
      <c r="F9" s="45"/>
      <c r="G9" s="45"/>
      <c r="H9" s="45"/>
      <c r="I9" s="45"/>
      <c r="J9" s="42"/>
      <c r="K9" s="42"/>
      <c r="L9" s="42"/>
      <c r="M9" s="46"/>
      <c r="N9" s="458"/>
      <c r="O9" s="43"/>
    </row>
    <row r="10" spans="1:15" s="44" customFormat="1" ht="67.5" customHeight="1">
      <c r="A10" s="41"/>
      <c r="B10" s="42"/>
      <c r="C10" s="45"/>
      <c r="D10" s="1409" t="s">
        <v>555</v>
      </c>
      <c r="E10" s="1409"/>
      <c r="F10" s="1409"/>
      <c r="G10" s="1409"/>
      <c r="H10" s="1409"/>
      <c r="I10" s="1409"/>
      <c r="J10" s="1409"/>
      <c r="K10" s="1409"/>
      <c r="L10" s="1409"/>
      <c r="M10" s="1409"/>
      <c r="N10" s="458"/>
      <c r="O10" s="43"/>
    </row>
    <row r="11" spans="1:15" s="44" customFormat="1" ht="3" customHeight="1">
      <c r="A11" s="41"/>
      <c r="B11" s="42"/>
      <c r="C11" s="45"/>
      <c r="D11" s="311"/>
      <c r="E11" s="311"/>
      <c r="F11" s="311"/>
      <c r="G11" s="311"/>
      <c r="H11" s="311"/>
      <c r="I11" s="311"/>
      <c r="J11" s="311"/>
      <c r="K11" s="311"/>
      <c r="L11" s="311"/>
      <c r="M11" s="311"/>
      <c r="N11" s="458"/>
      <c r="O11" s="43"/>
    </row>
    <row r="12" spans="1:15" s="44" customFormat="1" ht="53.25" customHeight="1">
      <c r="A12" s="41"/>
      <c r="B12" s="42"/>
      <c r="C12" s="45"/>
      <c r="D12" s="1401" t="s">
        <v>556</v>
      </c>
      <c r="E12" s="1401"/>
      <c r="F12" s="1401"/>
      <c r="G12" s="1401"/>
      <c r="H12" s="1401"/>
      <c r="I12" s="1401"/>
      <c r="J12" s="1401"/>
      <c r="K12" s="1401"/>
      <c r="L12" s="1401"/>
      <c r="M12" s="1401"/>
      <c r="N12" s="458"/>
      <c r="O12" s="43"/>
    </row>
    <row r="13" spans="1:15" s="44" customFormat="1" ht="3" customHeight="1">
      <c r="A13" s="41"/>
      <c r="B13" s="42"/>
      <c r="C13" s="45"/>
      <c r="D13" s="311"/>
      <c r="E13" s="311"/>
      <c r="F13" s="311"/>
      <c r="G13" s="311"/>
      <c r="H13" s="311"/>
      <c r="I13" s="311"/>
      <c r="J13" s="311"/>
      <c r="K13" s="311"/>
      <c r="L13" s="311"/>
      <c r="M13" s="311"/>
      <c r="N13" s="458"/>
      <c r="O13" s="43"/>
    </row>
    <row r="14" spans="1:15" s="44" customFormat="1" ht="23.25" customHeight="1">
      <c r="A14" s="41"/>
      <c r="B14" s="42"/>
      <c r="C14" s="45"/>
      <c r="D14" s="1401" t="s">
        <v>557</v>
      </c>
      <c r="E14" s="1401"/>
      <c r="F14" s="1401"/>
      <c r="G14" s="1401"/>
      <c r="H14" s="1401"/>
      <c r="I14" s="1401"/>
      <c r="J14" s="1401"/>
      <c r="K14" s="1401"/>
      <c r="L14" s="1401"/>
      <c r="M14" s="1401"/>
      <c r="N14" s="458"/>
      <c r="O14" s="43"/>
    </row>
    <row r="15" spans="1:15" s="44" customFormat="1" ht="3" customHeight="1">
      <c r="A15" s="41"/>
      <c r="B15" s="42"/>
      <c r="C15" s="45"/>
      <c r="D15" s="311"/>
      <c r="E15" s="311"/>
      <c r="F15" s="311"/>
      <c r="G15" s="311"/>
      <c r="H15" s="311"/>
      <c r="I15" s="311"/>
      <c r="J15" s="311"/>
      <c r="K15" s="311"/>
      <c r="L15" s="311"/>
      <c r="M15" s="311"/>
      <c r="N15" s="458"/>
      <c r="O15" s="43"/>
    </row>
    <row r="16" spans="1:15" s="44" customFormat="1" ht="23.25" customHeight="1">
      <c r="A16" s="41"/>
      <c r="B16" s="42"/>
      <c r="C16" s="45"/>
      <c r="D16" s="1401" t="s">
        <v>558</v>
      </c>
      <c r="E16" s="1401"/>
      <c r="F16" s="1401"/>
      <c r="G16" s="1401"/>
      <c r="H16" s="1401"/>
      <c r="I16" s="1401"/>
      <c r="J16" s="1401"/>
      <c r="K16" s="1401"/>
      <c r="L16" s="1401"/>
      <c r="M16" s="1401"/>
      <c r="N16" s="458"/>
      <c r="O16" s="43"/>
    </row>
    <row r="17" spans="1:15" s="44" customFormat="1" ht="3" customHeight="1">
      <c r="A17" s="41"/>
      <c r="B17" s="42"/>
      <c r="C17" s="45"/>
      <c r="D17" s="311"/>
      <c r="E17" s="311"/>
      <c r="F17" s="311"/>
      <c r="G17" s="311"/>
      <c r="H17" s="311"/>
      <c r="I17" s="311"/>
      <c r="J17" s="311"/>
      <c r="K17" s="311"/>
      <c r="L17" s="311"/>
      <c r="M17" s="311"/>
      <c r="N17" s="458"/>
      <c r="O17" s="43"/>
    </row>
    <row r="18" spans="1:15" s="44" customFormat="1" ht="23.25" customHeight="1">
      <c r="A18" s="41"/>
      <c r="B18" s="42"/>
      <c r="C18" s="45"/>
      <c r="D18" s="1405" t="s">
        <v>559</v>
      </c>
      <c r="E18" s="1401"/>
      <c r="F18" s="1401"/>
      <c r="G18" s="1401"/>
      <c r="H18" s="1401"/>
      <c r="I18" s="1401"/>
      <c r="J18" s="1401"/>
      <c r="K18" s="1401"/>
      <c r="L18" s="1401"/>
      <c r="M18" s="1401"/>
      <c r="N18" s="458"/>
      <c r="O18" s="43"/>
    </row>
    <row r="19" spans="1:15" s="44" customFormat="1" ht="3" customHeight="1">
      <c r="A19" s="41"/>
      <c r="B19" s="42"/>
      <c r="C19" s="45"/>
      <c r="D19" s="311"/>
      <c r="E19" s="311"/>
      <c r="F19" s="311"/>
      <c r="G19" s="311"/>
      <c r="H19" s="311"/>
      <c r="I19" s="311"/>
      <c r="J19" s="311"/>
      <c r="K19" s="311"/>
      <c r="L19" s="311"/>
      <c r="M19" s="311"/>
      <c r="N19" s="458"/>
      <c r="O19" s="43"/>
    </row>
    <row r="20" spans="1:15" s="44" customFormat="1" ht="14.25" customHeight="1">
      <c r="A20" s="41"/>
      <c r="B20" s="42"/>
      <c r="C20" s="45"/>
      <c r="D20" s="1401" t="s">
        <v>560</v>
      </c>
      <c r="E20" s="1401"/>
      <c r="F20" s="1401"/>
      <c r="G20" s="1401"/>
      <c r="H20" s="1401"/>
      <c r="I20" s="1401"/>
      <c r="J20" s="1401"/>
      <c r="K20" s="1401"/>
      <c r="L20" s="1401"/>
      <c r="M20" s="1401"/>
      <c r="N20" s="458"/>
      <c r="O20" s="43"/>
    </row>
    <row r="21" spans="1:15" s="44" customFormat="1" ht="3" customHeight="1">
      <c r="A21" s="41"/>
      <c r="B21" s="42"/>
      <c r="C21" s="45"/>
      <c r="D21" s="311"/>
      <c r="E21" s="311"/>
      <c r="F21" s="311"/>
      <c r="G21" s="311"/>
      <c r="H21" s="311"/>
      <c r="I21" s="311"/>
      <c r="J21" s="311"/>
      <c r="K21" s="311"/>
      <c r="L21" s="311"/>
      <c r="M21" s="311"/>
      <c r="N21" s="458"/>
      <c r="O21" s="43"/>
    </row>
    <row r="22" spans="1:15" s="44" customFormat="1" ht="32.25" customHeight="1">
      <c r="A22" s="41"/>
      <c r="B22" s="42"/>
      <c r="C22" s="45"/>
      <c r="D22" s="1401" t="s">
        <v>561</v>
      </c>
      <c r="E22" s="1401"/>
      <c r="F22" s="1401"/>
      <c r="G22" s="1401"/>
      <c r="H22" s="1401"/>
      <c r="I22" s="1401"/>
      <c r="J22" s="1401"/>
      <c r="K22" s="1401"/>
      <c r="L22" s="1401"/>
      <c r="M22" s="1401"/>
      <c r="N22" s="458"/>
      <c r="O22" s="43"/>
    </row>
    <row r="23" spans="1:15" s="44" customFormat="1" ht="3" customHeight="1">
      <c r="A23" s="41"/>
      <c r="B23" s="42"/>
      <c r="C23" s="45"/>
      <c r="D23" s="311"/>
      <c r="E23" s="311"/>
      <c r="F23" s="311"/>
      <c r="G23" s="311"/>
      <c r="H23" s="311"/>
      <c r="I23" s="311"/>
      <c r="J23" s="311"/>
      <c r="K23" s="311"/>
      <c r="L23" s="311"/>
      <c r="M23" s="311"/>
      <c r="N23" s="458"/>
      <c r="O23" s="43"/>
    </row>
    <row r="24" spans="1:15" s="44" customFormat="1" ht="81.75" customHeight="1">
      <c r="A24" s="41"/>
      <c r="B24" s="42"/>
      <c r="C24" s="45"/>
      <c r="D24" s="1401" t="s">
        <v>359</v>
      </c>
      <c r="E24" s="1401"/>
      <c r="F24" s="1401"/>
      <c r="G24" s="1401"/>
      <c r="H24" s="1401"/>
      <c r="I24" s="1401"/>
      <c r="J24" s="1401"/>
      <c r="K24" s="1401"/>
      <c r="L24" s="1401"/>
      <c r="M24" s="1401"/>
      <c r="N24" s="458"/>
      <c r="O24" s="43"/>
    </row>
    <row r="25" spans="1:15" s="44" customFormat="1" ht="3" customHeight="1">
      <c r="A25" s="41"/>
      <c r="B25" s="42"/>
      <c r="C25" s="45"/>
      <c r="D25" s="311"/>
      <c r="E25" s="311"/>
      <c r="F25" s="311"/>
      <c r="G25" s="311"/>
      <c r="H25" s="311"/>
      <c r="I25" s="311"/>
      <c r="J25" s="311"/>
      <c r="K25" s="311"/>
      <c r="L25" s="311"/>
      <c r="M25" s="311"/>
      <c r="N25" s="458"/>
      <c r="O25" s="43"/>
    </row>
    <row r="26" spans="1:15" s="44" customFormat="1" ht="70.5" customHeight="1">
      <c r="A26" s="41"/>
      <c r="B26" s="42"/>
      <c r="C26" s="45"/>
      <c r="D26" s="1405" t="s">
        <v>53</v>
      </c>
      <c r="E26" s="1405"/>
      <c r="F26" s="1405"/>
      <c r="G26" s="1405"/>
      <c r="H26" s="1405"/>
      <c r="I26" s="1405"/>
      <c r="J26" s="1405"/>
      <c r="K26" s="1405"/>
      <c r="L26" s="1405"/>
      <c r="M26" s="1405"/>
      <c r="N26" s="458"/>
      <c r="O26" s="43"/>
    </row>
    <row r="27" spans="1:15" s="44" customFormat="1" ht="3" customHeight="1">
      <c r="A27" s="41"/>
      <c r="B27" s="42"/>
      <c r="C27" s="45"/>
      <c r="D27" s="56"/>
      <c r="E27" s="56"/>
      <c r="F27" s="56"/>
      <c r="G27" s="56"/>
      <c r="H27" s="56"/>
      <c r="I27" s="56"/>
      <c r="J27" s="57"/>
      <c r="K27" s="57"/>
      <c r="L27" s="57"/>
      <c r="M27" s="58"/>
      <c r="N27" s="458"/>
      <c r="O27" s="43"/>
    </row>
    <row r="28" spans="1:15" s="44" customFormat="1" ht="57" customHeight="1">
      <c r="A28" s="41"/>
      <c r="B28" s="42"/>
      <c r="C28" s="47"/>
      <c r="D28" s="1401" t="s">
        <v>55</v>
      </c>
      <c r="E28" s="1402"/>
      <c r="F28" s="1402"/>
      <c r="G28" s="1402"/>
      <c r="H28" s="1402"/>
      <c r="I28" s="1402"/>
      <c r="J28" s="1402"/>
      <c r="K28" s="1402"/>
      <c r="L28" s="1402"/>
      <c r="M28" s="1402"/>
      <c r="N28" s="458"/>
      <c r="O28" s="43"/>
    </row>
    <row r="29" spans="1:15" s="44" customFormat="1" ht="3" customHeight="1">
      <c r="A29" s="41"/>
      <c r="B29" s="42"/>
      <c r="C29" s="47"/>
      <c r="D29" s="312"/>
      <c r="E29" s="312"/>
      <c r="F29" s="312"/>
      <c r="G29" s="312"/>
      <c r="H29" s="312"/>
      <c r="I29" s="312"/>
      <c r="J29" s="312"/>
      <c r="K29" s="312"/>
      <c r="L29" s="312"/>
      <c r="M29" s="312"/>
      <c r="N29" s="458"/>
      <c r="O29" s="43"/>
    </row>
    <row r="30" spans="1:15" s="44" customFormat="1" ht="34.5" customHeight="1">
      <c r="A30" s="41"/>
      <c r="B30" s="42"/>
      <c r="C30" s="47"/>
      <c r="D30" s="1401" t="s">
        <v>54</v>
      </c>
      <c r="E30" s="1402"/>
      <c r="F30" s="1402"/>
      <c r="G30" s="1402"/>
      <c r="H30" s="1402"/>
      <c r="I30" s="1402"/>
      <c r="J30" s="1402"/>
      <c r="K30" s="1402"/>
      <c r="L30" s="1402"/>
      <c r="M30" s="1402"/>
      <c r="N30" s="458"/>
      <c r="O30" s="43"/>
    </row>
    <row r="31" spans="1:15" s="44" customFormat="1" ht="64.5" customHeight="1">
      <c r="A31" s="41"/>
      <c r="B31" s="42"/>
      <c r="C31" s="49"/>
      <c r="D31" s="92"/>
      <c r="E31" s="92"/>
      <c r="F31" s="92"/>
      <c r="G31" s="92"/>
      <c r="H31" s="92"/>
      <c r="I31" s="92"/>
      <c r="J31" s="92"/>
      <c r="K31" s="92"/>
      <c r="L31" s="92"/>
      <c r="M31" s="92"/>
      <c r="N31" s="458"/>
      <c r="O31" s="43"/>
    </row>
    <row r="32" spans="1:15" s="44" customFormat="1" ht="13.5" customHeight="1">
      <c r="A32" s="41"/>
      <c r="B32" s="42"/>
      <c r="C32" s="49"/>
      <c r="D32" s="446"/>
      <c r="E32" s="446"/>
      <c r="F32" s="446"/>
      <c r="G32" s="447"/>
      <c r="H32" s="448" t="s">
        <v>17</v>
      </c>
      <c r="I32" s="445"/>
      <c r="J32" s="52"/>
      <c r="K32" s="447"/>
      <c r="L32" s="448" t="s">
        <v>24</v>
      </c>
      <c r="M32" s="445"/>
      <c r="N32" s="458"/>
      <c r="O32" s="43"/>
    </row>
    <row r="33" spans="1:17" s="44" customFormat="1" ht="6" customHeight="1">
      <c r="A33" s="41"/>
      <c r="B33" s="42"/>
      <c r="C33" s="49"/>
      <c r="D33" s="449"/>
      <c r="E33" s="50"/>
      <c r="F33" s="50"/>
      <c r="G33" s="52"/>
      <c r="H33" s="51"/>
      <c r="I33" s="52"/>
      <c r="J33" s="52"/>
      <c r="K33" s="451"/>
      <c r="L33" s="452"/>
      <c r="M33" s="52"/>
      <c r="N33" s="458"/>
      <c r="O33" s="43"/>
    </row>
    <row r="34" spans="1:17" s="44" customFormat="1" ht="11.25">
      <c r="A34" s="41"/>
      <c r="B34" s="42"/>
      <c r="C34" s="48"/>
      <c r="D34" s="450" t="s">
        <v>44</v>
      </c>
      <c r="E34" s="50" t="s">
        <v>36</v>
      </c>
      <c r="F34" s="50"/>
      <c r="G34" s="50"/>
      <c r="H34" s="51"/>
      <c r="I34" s="50"/>
      <c r="J34" s="52"/>
      <c r="K34" s="453"/>
      <c r="L34" s="52"/>
      <c r="M34" s="52"/>
      <c r="N34" s="458"/>
      <c r="O34" s="43"/>
    </row>
    <row r="35" spans="1:17" s="44" customFormat="1">
      <c r="A35" s="41"/>
      <c r="B35" s="42"/>
      <c r="C35" s="49"/>
      <c r="D35" s="450" t="s">
        <v>3</v>
      </c>
      <c r="E35" s="50" t="s">
        <v>37</v>
      </c>
      <c r="F35" s="50"/>
      <c r="G35" s="52"/>
      <c r="H35" s="51"/>
      <c r="I35" s="52"/>
      <c r="J35" s="52"/>
      <c r="K35" s="1399" t="str">
        <f>MID(capa!C55,23,30)</f>
        <v xml:space="preserve">   30 de agosto de 2013</v>
      </c>
      <c r="L35" s="1400"/>
      <c r="M35" s="52"/>
      <c r="N35" s="458"/>
      <c r="O35" s="43"/>
    </row>
    <row r="36" spans="1:17" s="44" customFormat="1" ht="11.25">
      <c r="A36" s="41"/>
      <c r="B36" s="42"/>
      <c r="C36" s="49"/>
      <c r="D36" s="450" t="s">
        <v>40</v>
      </c>
      <c r="E36" s="50" t="s">
        <v>39</v>
      </c>
      <c r="F36" s="50"/>
      <c r="G36" s="52"/>
      <c r="H36" s="51"/>
      <c r="I36" s="52"/>
      <c r="J36" s="52"/>
      <c r="K36" s="453"/>
      <c r="L36" s="52"/>
      <c r="M36" s="52"/>
      <c r="N36" s="458"/>
      <c r="O36" s="43"/>
    </row>
    <row r="37" spans="1:17" s="44" customFormat="1" ht="11.25">
      <c r="A37" s="41"/>
      <c r="B37" s="42"/>
      <c r="C37" s="48"/>
      <c r="D37" s="450" t="s">
        <v>41</v>
      </c>
      <c r="E37" s="50" t="s">
        <v>20</v>
      </c>
      <c r="F37" s="50"/>
      <c r="G37" s="50"/>
      <c r="H37" s="51"/>
      <c r="I37" s="50"/>
      <c r="J37" s="52"/>
      <c r="K37" s="453"/>
      <c r="L37" s="52"/>
      <c r="M37" s="52"/>
      <c r="N37" s="458"/>
      <c r="O37" s="43"/>
    </row>
    <row r="38" spans="1:17" s="44" customFormat="1" ht="11.25">
      <c r="A38" s="41"/>
      <c r="B38" s="42"/>
      <c r="C38" s="48"/>
      <c r="D38" s="450" t="s">
        <v>15</v>
      </c>
      <c r="E38" s="50" t="s">
        <v>5</v>
      </c>
      <c r="F38" s="50"/>
      <c r="G38" s="50"/>
      <c r="H38" s="51"/>
      <c r="I38" s="50"/>
      <c r="J38" s="52"/>
      <c r="K38" s="453"/>
      <c r="L38" s="52"/>
      <c r="M38" s="52"/>
      <c r="N38" s="458"/>
      <c r="O38" s="43"/>
    </row>
    <row r="39" spans="1:17" s="44" customFormat="1" ht="8.25" customHeight="1">
      <c r="A39" s="41"/>
      <c r="B39" s="42"/>
      <c r="C39" s="42"/>
      <c r="D39" s="42"/>
      <c r="E39" s="42"/>
      <c r="F39" s="42"/>
      <c r="G39" s="42"/>
      <c r="H39" s="42"/>
      <c r="I39" s="42"/>
      <c r="J39" s="42"/>
      <c r="K39" s="37"/>
      <c r="L39" s="42"/>
      <c r="M39" s="42"/>
      <c r="N39" s="458"/>
      <c r="O39" s="43"/>
    </row>
    <row r="40" spans="1:17" ht="13.5" customHeight="1">
      <c r="A40" s="36"/>
      <c r="B40" s="40"/>
      <c r="C40" s="38"/>
      <c r="D40" s="38"/>
      <c r="E40" s="29"/>
      <c r="F40" s="37"/>
      <c r="G40" s="37"/>
      <c r="H40" s="37"/>
      <c r="I40" s="37"/>
      <c r="J40" s="37"/>
      <c r="L40" s="1403" t="s">
        <v>502</v>
      </c>
      <c r="M40" s="1404"/>
      <c r="N40" s="506">
        <v>3</v>
      </c>
      <c r="O40" s="245"/>
      <c r="P40" s="245"/>
    </row>
    <row r="43" spans="1:17">
      <c r="L43" s="245"/>
      <c r="M43" s="245"/>
      <c r="N43" s="245"/>
      <c r="O43" s="245"/>
      <c r="P43" s="245"/>
      <c r="Q43" s="245"/>
    </row>
    <row r="51" spans="13:14" ht="8.25" customHeight="1"/>
    <row r="53" spans="13:14" ht="9" customHeight="1">
      <c r="N53" s="44"/>
    </row>
    <row r="54" spans="13:14" ht="8.25" customHeight="1">
      <c r="M54" s="53"/>
      <c r="N54" s="53"/>
    </row>
    <row r="55" spans="13:14" ht="9.75" customHeight="1"/>
  </sheetData>
  <customSheetViews>
    <customSheetView guid="{D8E90C30-C61D-40A7-989F-8651AA8E91E2}" showPageBreaks="1" printArea="1" showRuler="0">
      <selection activeCell="M6" sqref="M6"/>
      <pageMargins left="0.15748031496062992" right="0.15748031496062992" top="0.19685039370078741" bottom="0.19685039370078741" header="0" footer="0"/>
      <printOptions horizontalCentered="1"/>
      <pageSetup paperSize="9" orientation="portrait" r:id="rId1"/>
      <headerFooter alignWithMargins="0"/>
    </customSheetView>
    <customSheetView guid="{5859C3A0-D6FB-40D9-B6C2-346CB5A63A0A}" showRuler="0" topLeftCell="A19">
      <selection activeCell="EW151" sqref="EW151:FA155"/>
      <pageMargins left="0.15748031496062992" right="0.15748031496062992" top="0.19685039370078741" bottom="0.19685039370078741" header="0" footer="0"/>
      <printOptions horizontalCentered="1"/>
      <pageSetup paperSize="9" orientation="portrait" r:id="rId2"/>
      <headerFooter alignWithMargins="0"/>
    </customSheetView>
    <customSheetView guid="{87E9DA1B-1CEB-458D-87A5-C4E38BAE485A}" showPageBreaks="1" printArea="1" showRuler="0" topLeftCell="A19">
      <selection activeCell="EW151" sqref="EW151:FA155"/>
      <pageMargins left="0.15748031496062992" right="0.15748031496062992" top="0.19685039370078741" bottom="0.19685039370078741" header="0" footer="0"/>
      <printOptions horizontalCentered="1"/>
      <pageSetup paperSize="9" orientation="portrait" r:id="rId3"/>
      <headerFooter alignWithMargins="0"/>
    </customSheetView>
  </customSheetViews>
  <mergeCells count="17">
    <mergeCell ref="D22:M22"/>
    <mergeCell ref="D18:M18"/>
    <mergeCell ref="B1:E1"/>
    <mergeCell ref="C3:M4"/>
    <mergeCell ref="D20:M20"/>
    <mergeCell ref="D12:M12"/>
    <mergeCell ref="D10:M10"/>
    <mergeCell ref="D6:M6"/>
    <mergeCell ref="D16:M16"/>
    <mergeCell ref="D14:M14"/>
    <mergeCell ref="D8:M8"/>
    <mergeCell ref="K35:L35"/>
    <mergeCell ref="D28:M28"/>
    <mergeCell ref="D30:M30"/>
    <mergeCell ref="D24:M24"/>
    <mergeCell ref="L40:M40"/>
    <mergeCell ref="D26:M26"/>
  </mergeCells>
  <phoneticPr fontId="3" type="noConversion"/>
  <printOptions horizontalCentered="1"/>
  <pageMargins left="0.15748031496062992" right="0.15748031496062992" top="0.19685039370078741" bottom="0.19685039370078741" header="0" footer="0"/>
  <pageSetup paperSize="9" orientation="portrait" r:id="rId4"/>
  <headerFooter alignWithMargins="0"/>
  <drawing r:id="rId5"/>
</worksheet>
</file>

<file path=xl/worksheets/sheet4.xml><?xml version="1.0" encoding="utf-8"?>
<worksheet xmlns="http://schemas.openxmlformats.org/spreadsheetml/2006/main" xmlns:r="http://schemas.openxmlformats.org/officeDocument/2006/relationships">
  <sheetPr>
    <tabColor theme="5"/>
  </sheetPr>
  <dimension ref="A1:Z77"/>
  <sheetViews>
    <sheetView showRuler="0" workbookViewId="0"/>
  </sheetViews>
  <sheetFormatPr defaultRowHeight="12.75"/>
  <cols>
    <col min="1" max="1" width="1" style="127" customWidth="1"/>
    <col min="2" max="2" width="2.5703125" style="127" customWidth="1"/>
    <col min="3" max="3" width="1" style="127" customWidth="1"/>
    <col min="4" max="4" width="21.140625" style="127" customWidth="1"/>
    <col min="5" max="5" width="0.42578125" style="127" customWidth="1"/>
    <col min="6" max="6" width="8.140625" style="127" customWidth="1"/>
    <col min="7" max="7" width="0.42578125" style="127" customWidth="1"/>
    <col min="8" max="8" width="5.42578125" style="127" customWidth="1"/>
    <col min="9" max="9" width="0.42578125" style="127" customWidth="1"/>
    <col min="10" max="10" width="8.140625" style="127" customWidth="1"/>
    <col min="11" max="11" width="0.42578125" style="127" customWidth="1"/>
    <col min="12" max="12" width="5.42578125" style="127" customWidth="1"/>
    <col min="13" max="13" width="0.42578125" style="127" customWidth="1"/>
    <col min="14" max="14" width="8.140625" style="127" customWidth="1"/>
    <col min="15" max="15" width="0.42578125" style="127" customWidth="1"/>
    <col min="16" max="16" width="5.42578125" style="127" customWidth="1"/>
    <col min="17" max="17" width="0.42578125" style="127" customWidth="1"/>
    <col min="18" max="18" width="8.140625" style="127" customWidth="1"/>
    <col min="19" max="19" width="0.42578125" style="127" customWidth="1"/>
    <col min="20" max="20" width="5.42578125" style="127" customWidth="1"/>
    <col min="21" max="21" width="0.5703125" style="127" customWidth="1"/>
    <col min="22" max="22" width="8.140625" style="127" customWidth="1"/>
    <col min="23" max="23" width="0.42578125" style="127" customWidth="1"/>
    <col min="24" max="24" width="5.42578125" style="127" customWidth="1"/>
    <col min="25" max="25" width="2.5703125" style="127" customWidth="1"/>
    <col min="26" max="26" width="1" style="127" customWidth="1"/>
    <col min="27" max="16384" width="9.140625" style="127"/>
  </cols>
  <sheetData>
    <row r="1" spans="1:26" ht="13.5" customHeight="1">
      <c r="A1" s="8"/>
      <c r="B1" s="316"/>
      <c r="C1" s="316"/>
      <c r="D1" s="1234"/>
      <c r="E1" s="317"/>
      <c r="F1" s="316"/>
      <c r="G1" s="316"/>
      <c r="H1" s="316"/>
      <c r="I1" s="316"/>
      <c r="J1" s="316"/>
      <c r="K1" s="316"/>
      <c r="L1" s="316"/>
      <c r="M1" s="316"/>
      <c r="N1" s="1413" t="s">
        <v>451</v>
      </c>
      <c r="O1" s="1413"/>
      <c r="P1" s="1413"/>
      <c r="Q1" s="1413"/>
      <c r="R1" s="1413"/>
      <c r="S1" s="1413"/>
      <c r="T1" s="1413"/>
      <c r="U1" s="1413"/>
      <c r="V1" s="1413"/>
      <c r="W1" s="1413"/>
      <c r="X1" s="1413"/>
      <c r="Y1" s="1235"/>
      <c r="Z1" s="4"/>
    </row>
    <row r="2" spans="1:26" ht="6" customHeight="1">
      <c r="A2" s="318"/>
      <c r="B2" s="8"/>
      <c r="C2" s="8"/>
      <c r="D2" s="8"/>
      <c r="E2" s="8"/>
      <c r="F2" s="8"/>
      <c r="G2" s="8"/>
      <c r="H2" s="8"/>
      <c r="I2" s="8"/>
      <c r="J2" s="8"/>
      <c r="K2" s="8"/>
      <c r="L2" s="8"/>
      <c r="M2" s="8"/>
      <c r="N2" s="8"/>
      <c r="O2" s="8"/>
      <c r="P2" s="8"/>
      <c r="Q2" s="8"/>
      <c r="R2" s="8"/>
      <c r="S2" s="8"/>
      <c r="T2" s="8"/>
      <c r="U2" s="8"/>
      <c r="V2" s="8"/>
      <c r="W2" s="8"/>
      <c r="X2" s="8"/>
      <c r="Y2" s="8"/>
      <c r="Z2" s="4"/>
    </row>
    <row r="3" spans="1:26" ht="13.5" customHeight="1" thickBot="1">
      <c r="A3" s="318"/>
      <c r="B3" s="8"/>
      <c r="D3" s="8"/>
      <c r="E3" s="8"/>
      <c r="F3" s="8"/>
      <c r="G3" s="8"/>
      <c r="H3" s="8"/>
      <c r="I3" s="8"/>
      <c r="J3" s="787"/>
      <c r="K3" s="8"/>
      <c r="L3" s="8"/>
      <c r="M3" s="8"/>
      <c r="N3" s="8"/>
      <c r="O3" s="8"/>
      <c r="P3" s="8"/>
      <c r="Q3" s="8"/>
      <c r="R3" s="8"/>
      <c r="S3" s="8"/>
      <c r="T3" s="8"/>
      <c r="U3" s="8"/>
      <c r="V3" s="1414" t="s">
        <v>75</v>
      </c>
      <c r="W3" s="1414"/>
      <c r="X3" s="1414"/>
      <c r="Y3" s="8"/>
      <c r="Z3" s="4"/>
    </row>
    <row r="4" spans="1:26" s="12" customFormat="1" ht="13.5" customHeight="1" thickBot="1">
      <c r="A4" s="319"/>
      <c r="B4" s="19"/>
      <c r="C4" s="1415" t="s">
        <v>198</v>
      </c>
      <c r="D4" s="1416"/>
      <c r="E4" s="1416"/>
      <c r="F4" s="1416"/>
      <c r="G4" s="1416"/>
      <c r="H4" s="1416"/>
      <c r="I4" s="1416"/>
      <c r="J4" s="1416"/>
      <c r="K4" s="1416"/>
      <c r="L4" s="1416"/>
      <c r="M4" s="1416"/>
      <c r="N4" s="1416"/>
      <c r="O4" s="1416"/>
      <c r="P4" s="1416"/>
      <c r="Q4" s="1416"/>
      <c r="R4" s="1416"/>
      <c r="S4" s="1416"/>
      <c r="T4" s="1416"/>
      <c r="U4" s="1416"/>
      <c r="V4" s="1416"/>
      <c r="W4" s="1416"/>
      <c r="X4" s="1417"/>
      <c r="Y4" s="8"/>
      <c r="Z4" s="11"/>
    </row>
    <row r="5" spans="1:26" ht="3.75" customHeight="1">
      <c r="A5" s="318"/>
      <c r="B5" s="20"/>
      <c r="C5" s="1418" t="s">
        <v>175</v>
      </c>
      <c r="D5" s="1419"/>
      <c r="E5" s="1233"/>
      <c r="F5" s="980"/>
      <c r="G5" s="980"/>
      <c r="H5" s="980"/>
      <c r="I5" s="980"/>
      <c r="J5" s="980"/>
      <c r="K5" s="980"/>
      <c r="L5" s="980"/>
      <c r="M5" s="980"/>
      <c r="N5" s="980"/>
      <c r="O5" s="980"/>
      <c r="P5" s="980"/>
      <c r="Q5" s="980"/>
      <c r="S5" s="980"/>
      <c r="T5" s="980"/>
      <c r="U5" s="980"/>
      <c r="V5" s="980"/>
      <c r="W5" s="980"/>
      <c r="X5" s="980"/>
      <c r="Y5" s="8"/>
      <c r="Z5" s="4"/>
    </row>
    <row r="6" spans="1:26" ht="13.5" customHeight="1">
      <c r="A6" s="318"/>
      <c r="B6" s="20"/>
      <c r="C6" s="1420"/>
      <c r="D6" s="1420"/>
      <c r="E6" s="1233"/>
      <c r="F6" s="1421">
        <v>2012</v>
      </c>
      <c r="G6" s="1421"/>
      <c r="H6" s="1421"/>
      <c r="I6" s="1421"/>
      <c r="J6" s="1421"/>
      <c r="K6" s="1421"/>
      <c r="L6" s="1421"/>
      <c r="M6" s="1421"/>
      <c r="N6" s="1421"/>
      <c r="O6" s="1421"/>
      <c r="P6" s="1421"/>
      <c r="Q6" s="261"/>
      <c r="R6" s="1422">
        <v>2013</v>
      </c>
      <c r="S6" s="1422"/>
      <c r="T6" s="1422"/>
      <c r="U6" s="1422"/>
      <c r="V6" s="1422"/>
      <c r="W6" s="1422"/>
      <c r="X6" s="1422"/>
      <c r="Y6" s="8"/>
      <c r="Z6" s="4"/>
    </row>
    <row r="7" spans="1:26">
      <c r="A7" s="318"/>
      <c r="B7" s="20"/>
      <c r="C7" s="1233"/>
      <c r="D7" s="1233"/>
      <c r="E7" s="1"/>
      <c r="F7" s="1410" t="s">
        <v>595</v>
      </c>
      <c r="G7" s="1410"/>
      <c r="H7" s="1410"/>
      <c r="I7" s="1232"/>
      <c r="J7" s="1410" t="s">
        <v>596</v>
      </c>
      <c r="K7" s="1410"/>
      <c r="L7" s="1410"/>
      <c r="M7" s="1232"/>
      <c r="N7" s="1410" t="s">
        <v>596</v>
      </c>
      <c r="O7" s="1410"/>
      <c r="P7" s="1410"/>
      <c r="Q7" s="1232"/>
      <c r="R7" s="1410" t="s">
        <v>594</v>
      </c>
      <c r="S7" s="1410"/>
      <c r="T7" s="1410"/>
      <c r="U7" s="1232"/>
      <c r="V7" s="1410" t="s">
        <v>595</v>
      </c>
      <c r="W7" s="1410"/>
      <c r="X7" s="1410"/>
      <c r="Y7" s="8"/>
      <c r="Z7" s="4"/>
    </row>
    <row r="8" spans="1:26" ht="4.5" customHeight="1">
      <c r="A8" s="318"/>
      <c r="B8" s="20"/>
      <c r="C8" s="1233"/>
      <c r="D8" s="1233"/>
      <c r="E8" s="1233"/>
      <c r="F8" s="1233"/>
      <c r="G8" s="1233"/>
      <c r="H8" s="1233"/>
      <c r="I8" s="1233"/>
      <c r="J8" s="1233"/>
      <c r="K8" s="1233"/>
      <c r="L8" s="1233"/>
      <c r="M8" s="1233"/>
      <c r="N8" s="1233"/>
      <c r="O8" s="1233"/>
      <c r="P8" s="1233"/>
      <c r="Q8" s="1233"/>
      <c r="R8" s="1233"/>
      <c r="S8" s="1233"/>
      <c r="T8" s="1233"/>
      <c r="U8" s="1233"/>
      <c r="V8" s="1233"/>
      <c r="W8" s="1233"/>
      <c r="X8" s="1233"/>
      <c r="Y8" s="8"/>
      <c r="Z8" s="4"/>
    </row>
    <row r="9" spans="1:26" s="789" customFormat="1" ht="14.25" customHeight="1">
      <c r="A9" s="1236"/>
      <c r="B9" s="788"/>
      <c r="C9" s="1411" t="s">
        <v>2</v>
      </c>
      <c r="D9" s="1411"/>
      <c r="E9" s="1237"/>
      <c r="F9" s="1412">
        <v>10600.8</v>
      </c>
      <c r="G9" s="1412"/>
      <c r="H9" s="1412"/>
      <c r="I9" s="1238"/>
      <c r="J9" s="1412">
        <v>10598</v>
      </c>
      <c r="K9" s="1412"/>
      <c r="L9" s="1412"/>
      <c r="M9" s="1238"/>
      <c r="N9" s="1412">
        <v>10594.5</v>
      </c>
      <c r="O9" s="1412"/>
      <c r="P9" s="1412"/>
      <c r="Q9" s="1238"/>
      <c r="R9" s="1412">
        <v>10521.4</v>
      </c>
      <c r="S9" s="1412"/>
      <c r="T9" s="1412"/>
      <c r="U9" s="1238"/>
      <c r="V9" s="1412">
        <v>10505.1</v>
      </c>
      <c r="W9" s="1412"/>
      <c r="X9" s="1412"/>
      <c r="Y9" s="8"/>
      <c r="Z9" s="126"/>
    </row>
    <row r="10" spans="1:26" ht="14.25" customHeight="1">
      <c r="A10" s="318"/>
      <c r="B10" s="8"/>
      <c r="C10" s="138" t="s">
        <v>74</v>
      </c>
      <c r="D10" s="20"/>
      <c r="E10" s="8"/>
      <c r="F10" s="1423">
        <v>5127</v>
      </c>
      <c r="G10" s="1423"/>
      <c r="H10" s="1423"/>
      <c r="I10" s="1239"/>
      <c r="J10" s="1423">
        <v>5125.3999999999996</v>
      </c>
      <c r="K10" s="1423"/>
      <c r="L10" s="1423"/>
      <c r="M10" s="1239"/>
      <c r="N10" s="1423">
        <v>5123.1000000000004</v>
      </c>
      <c r="O10" s="1423"/>
      <c r="P10" s="1423"/>
      <c r="Q10" s="1239"/>
      <c r="R10" s="1423">
        <v>5076.3999999999996</v>
      </c>
      <c r="S10" s="1423"/>
      <c r="T10" s="1423"/>
      <c r="U10" s="1239"/>
      <c r="V10" s="1423">
        <v>5065.8999999999996</v>
      </c>
      <c r="W10" s="1423"/>
      <c r="X10" s="1423"/>
      <c r="Y10" s="1226"/>
      <c r="Z10" s="4"/>
    </row>
    <row r="11" spans="1:26" ht="14.25" customHeight="1">
      <c r="A11" s="318"/>
      <c r="B11" s="8"/>
      <c r="C11" s="138" t="s">
        <v>73</v>
      </c>
      <c r="D11" s="20"/>
      <c r="E11" s="8"/>
      <c r="F11" s="1423">
        <v>5473.8</v>
      </c>
      <c r="G11" s="1423"/>
      <c r="H11" s="1423"/>
      <c r="I11" s="1239"/>
      <c r="J11" s="1423">
        <v>5472.7</v>
      </c>
      <c r="K11" s="1423"/>
      <c r="L11" s="1423"/>
      <c r="M11" s="1239"/>
      <c r="N11" s="1423">
        <v>5471.4</v>
      </c>
      <c r="O11" s="1423"/>
      <c r="P11" s="1423"/>
      <c r="Q11" s="1239"/>
      <c r="R11" s="1423">
        <v>5445</v>
      </c>
      <c r="S11" s="1423"/>
      <c r="T11" s="1423"/>
      <c r="U11" s="1239"/>
      <c r="V11" s="1423">
        <v>5439.2</v>
      </c>
      <c r="W11" s="1423"/>
      <c r="X11" s="1423"/>
      <c r="Y11" s="1226"/>
      <c r="Z11" s="4"/>
    </row>
    <row r="12" spans="1:26" ht="19.5" customHeight="1">
      <c r="A12" s="318"/>
      <c r="B12" s="8"/>
      <c r="C12" s="138" t="s">
        <v>197</v>
      </c>
      <c r="D12" s="981"/>
      <c r="E12" s="8"/>
      <c r="F12" s="1423">
        <v>1589.7</v>
      </c>
      <c r="G12" s="1423"/>
      <c r="H12" s="1423"/>
      <c r="I12" s="1239"/>
      <c r="J12" s="1423">
        <v>1587.1</v>
      </c>
      <c r="K12" s="1423"/>
      <c r="L12" s="1423"/>
      <c r="M12" s="1239"/>
      <c r="N12" s="1423">
        <v>1584.4</v>
      </c>
      <c r="O12" s="1423"/>
      <c r="P12" s="1423"/>
      <c r="Q12" s="1239"/>
      <c r="R12" s="1423">
        <v>1559.9</v>
      </c>
      <c r="S12" s="1423"/>
      <c r="T12" s="1423"/>
      <c r="U12" s="1239"/>
      <c r="V12" s="1423">
        <v>1554.2</v>
      </c>
      <c r="W12" s="1423"/>
      <c r="X12" s="1423"/>
      <c r="Y12" s="1226"/>
      <c r="Z12" s="4"/>
    </row>
    <row r="13" spans="1:26" ht="14.25" customHeight="1">
      <c r="A13" s="318"/>
      <c r="B13" s="8"/>
      <c r="C13" s="138" t="s">
        <v>176</v>
      </c>
      <c r="D13" s="20"/>
      <c r="E13" s="8"/>
      <c r="F13" s="1423">
        <v>1131</v>
      </c>
      <c r="G13" s="1423"/>
      <c r="H13" s="1423"/>
      <c r="I13" s="1239"/>
      <c r="J13" s="1423">
        <v>1125.5</v>
      </c>
      <c r="K13" s="1423"/>
      <c r="L13" s="1423"/>
      <c r="M13" s="1239"/>
      <c r="N13" s="1423">
        <v>1119.9000000000001</v>
      </c>
      <c r="O13" s="1423"/>
      <c r="P13" s="1423"/>
      <c r="Q13" s="1239"/>
      <c r="R13" s="1423">
        <v>1105.8</v>
      </c>
      <c r="S13" s="1423"/>
      <c r="T13" s="1423"/>
      <c r="U13" s="1239"/>
      <c r="V13" s="1423">
        <v>1098.5</v>
      </c>
      <c r="W13" s="1423"/>
      <c r="X13" s="1423"/>
      <c r="Y13" s="1226"/>
      <c r="Z13" s="4"/>
    </row>
    <row r="14" spans="1:26" ht="14.25" customHeight="1">
      <c r="A14" s="318"/>
      <c r="B14" s="8"/>
      <c r="C14" s="138" t="s">
        <v>177</v>
      </c>
      <c r="D14" s="20"/>
      <c r="E14" s="8"/>
      <c r="F14" s="1423">
        <v>3101.3</v>
      </c>
      <c r="G14" s="1423"/>
      <c r="H14" s="1423"/>
      <c r="I14" s="1239"/>
      <c r="J14" s="1423">
        <v>3092.3</v>
      </c>
      <c r="K14" s="1423"/>
      <c r="L14" s="1423"/>
      <c r="M14" s="1239"/>
      <c r="N14" s="1423">
        <v>3083.1</v>
      </c>
      <c r="O14" s="1423"/>
      <c r="P14" s="1423"/>
      <c r="Q14" s="1239"/>
      <c r="R14" s="1423">
        <v>3052.7</v>
      </c>
      <c r="S14" s="1423"/>
      <c r="T14" s="1423"/>
      <c r="U14" s="1239"/>
      <c r="V14" s="1423">
        <v>3039.5</v>
      </c>
      <c r="W14" s="1423"/>
      <c r="X14" s="1423"/>
      <c r="Y14" s="1226"/>
      <c r="Z14" s="4"/>
    </row>
    <row r="15" spans="1:26" ht="14.25" customHeight="1">
      <c r="A15" s="318"/>
      <c r="B15" s="8"/>
      <c r="C15" s="138" t="s">
        <v>178</v>
      </c>
      <c r="D15" s="20"/>
      <c r="E15" s="8"/>
      <c r="F15" s="1423">
        <v>4778.8999999999996</v>
      </c>
      <c r="G15" s="1423"/>
      <c r="H15" s="1423"/>
      <c r="I15" s="1239"/>
      <c r="J15" s="1423">
        <v>4793.2</v>
      </c>
      <c r="K15" s="1423"/>
      <c r="L15" s="1423"/>
      <c r="M15" s="1239"/>
      <c r="N15" s="1423">
        <v>4807.2</v>
      </c>
      <c r="O15" s="1423"/>
      <c r="P15" s="1423"/>
      <c r="Q15" s="1239"/>
      <c r="R15" s="1423">
        <v>4802.8999999999996</v>
      </c>
      <c r="S15" s="1423"/>
      <c r="T15" s="1423"/>
      <c r="U15" s="1239"/>
      <c r="V15" s="1423">
        <v>4812.8</v>
      </c>
      <c r="W15" s="1423"/>
      <c r="X15" s="1423"/>
      <c r="Y15" s="1226"/>
      <c r="Z15" s="4"/>
    </row>
    <row r="16" spans="1:26" s="789" customFormat="1" ht="19.5" customHeight="1">
      <c r="A16" s="1236"/>
      <c r="B16" s="788"/>
      <c r="C16" s="1411" t="s">
        <v>196</v>
      </c>
      <c r="D16" s="1411"/>
      <c r="E16" s="1237"/>
      <c r="F16" s="1412">
        <v>5515.2</v>
      </c>
      <c r="G16" s="1412"/>
      <c r="H16" s="1412"/>
      <c r="I16" s="1238"/>
      <c r="J16" s="1412">
        <v>5527.2</v>
      </c>
      <c r="K16" s="1412"/>
      <c r="L16" s="1412"/>
      <c r="M16" s="1238"/>
      <c r="N16" s="1412">
        <v>5455</v>
      </c>
      <c r="O16" s="1412"/>
      <c r="P16" s="1412"/>
      <c r="Q16" s="1238"/>
      <c r="R16" s="1412">
        <v>5385.4</v>
      </c>
      <c r="S16" s="1412"/>
      <c r="T16" s="1412"/>
      <c r="U16" s="1238"/>
      <c r="V16" s="1412">
        <v>5391.6</v>
      </c>
      <c r="W16" s="1412"/>
      <c r="X16" s="1412"/>
      <c r="Y16" s="790"/>
      <c r="Z16" s="126"/>
    </row>
    <row r="17" spans="1:26" ht="14.25" customHeight="1">
      <c r="A17" s="318"/>
      <c r="B17" s="8"/>
      <c r="C17" s="138" t="s">
        <v>74</v>
      </c>
      <c r="D17" s="20"/>
      <c r="E17" s="8"/>
      <c r="F17" s="1423">
        <v>2909</v>
      </c>
      <c r="G17" s="1423"/>
      <c r="H17" s="1423"/>
      <c r="I17" s="1239"/>
      <c r="J17" s="1423">
        <v>2920</v>
      </c>
      <c r="K17" s="1423"/>
      <c r="L17" s="1423"/>
      <c r="M17" s="1239"/>
      <c r="N17" s="1423">
        <v>2873</v>
      </c>
      <c r="O17" s="1423"/>
      <c r="P17" s="1423"/>
      <c r="Q17" s="1239"/>
      <c r="R17" s="1423">
        <v>2831.5</v>
      </c>
      <c r="S17" s="1423"/>
      <c r="T17" s="1423"/>
      <c r="U17" s="1239"/>
      <c r="V17" s="1423">
        <v>2823.7</v>
      </c>
      <c r="W17" s="1423"/>
      <c r="X17" s="1423"/>
      <c r="Y17" s="1226"/>
      <c r="Z17" s="4"/>
    </row>
    <row r="18" spans="1:26" ht="14.25" customHeight="1">
      <c r="A18" s="318"/>
      <c r="B18" s="8"/>
      <c r="C18" s="138" t="s">
        <v>73</v>
      </c>
      <c r="D18" s="20"/>
      <c r="E18" s="8"/>
      <c r="F18" s="1423">
        <v>2606.1</v>
      </c>
      <c r="G18" s="1423"/>
      <c r="H18" s="1423"/>
      <c r="I18" s="1239"/>
      <c r="J18" s="1423">
        <v>2607.1999999999998</v>
      </c>
      <c r="K18" s="1423"/>
      <c r="L18" s="1423"/>
      <c r="M18" s="1239"/>
      <c r="N18" s="1423">
        <v>2582</v>
      </c>
      <c r="O18" s="1423"/>
      <c r="P18" s="1423"/>
      <c r="Q18" s="1239"/>
      <c r="R18" s="1423">
        <v>2553.9</v>
      </c>
      <c r="S18" s="1423"/>
      <c r="T18" s="1423"/>
      <c r="U18" s="1239"/>
      <c r="V18" s="1423">
        <v>2567.9</v>
      </c>
      <c r="W18" s="1423"/>
      <c r="X18" s="1423"/>
      <c r="Y18" s="1226"/>
      <c r="Z18" s="4"/>
    </row>
    <row r="19" spans="1:26" ht="19.5" customHeight="1">
      <c r="A19" s="318"/>
      <c r="B19" s="8"/>
      <c r="C19" s="138" t="s">
        <v>176</v>
      </c>
      <c r="D19" s="20"/>
      <c r="E19" s="8"/>
      <c r="F19" s="1423">
        <v>421.3</v>
      </c>
      <c r="G19" s="1423"/>
      <c r="H19" s="1423"/>
      <c r="I19" s="1239"/>
      <c r="J19" s="1423">
        <v>449.1</v>
      </c>
      <c r="K19" s="1423"/>
      <c r="L19" s="1423"/>
      <c r="M19" s="1239"/>
      <c r="N19" s="1423">
        <v>412.2</v>
      </c>
      <c r="O19" s="1423"/>
      <c r="P19" s="1423"/>
      <c r="Q19" s="1239"/>
      <c r="R19" s="1423">
        <v>394.3</v>
      </c>
      <c r="S19" s="1423"/>
      <c r="T19" s="1423"/>
      <c r="U19" s="1239"/>
      <c r="V19" s="1423">
        <v>379.2</v>
      </c>
      <c r="W19" s="1423"/>
      <c r="X19" s="1423"/>
      <c r="Y19" s="1226"/>
      <c r="Z19" s="4"/>
    </row>
    <row r="20" spans="1:26" ht="14.25" customHeight="1">
      <c r="A20" s="318"/>
      <c r="B20" s="8"/>
      <c r="C20" s="138" t="s">
        <v>177</v>
      </c>
      <c r="D20" s="20"/>
      <c r="E20" s="8"/>
      <c r="F20" s="1423">
        <v>2818.4</v>
      </c>
      <c r="G20" s="1423"/>
      <c r="H20" s="1423"/>
      <c r="I20" s="1239"/>
      <c r="J20" s="1423">
        <v>2792.4</v>
      </c>
      <c r="K20" s="1423"/>
      <c r="L20" s="1423"/>
      <c r="M20" s="1239"/>
      <c r="N20" s="1423">
        <v>2779.6</v>
      </c>
      <c r="O20" s="1423"/>
      <c r="P20" s="1423"/>
      <c r="Q20" s="1239"/>
      <c r="R20" s="1423">
        <v>2740.9</v>
      </c>
      <c r="S20" s="1423"/>
      <c r="T20" s="1423"/>
      <c r="U20" s="1239"/>
      <c r="V20" s="1423">
        <v>2726.9</v>
      </c>
      <c r="W20" s="1423"/>
      <c r="X20" s="1423"/>
      <c r="Y20" s="1226"/>
      <c r="Z20" s="4"/>
    </row>
    <row r="21" spans="1:26" ht="14.25" customHeight="1">
      <c r="A21" s="318"/>
      <c r="B21" s="8"/>
      <c r="C21" s="138" t="s">
        <v>178</v>
      </c>
      <c r="D21" s="20"/>
      <c r="E21" s="8"/>
      <c r="F21" s="1423">
        <v>2275.5</v>
      </c>
      <c r="G21" s="1423"/>
      <c r="H21" s="1423"/>
      <c r="I21" s="1239"/>
      <c r="J21" s="1423">
        <v>2285.6999999999998</v>
      </c>
      <c r="K21" s="1423"/>
      <c r="L21" s="1423"/>
      <c r="M21" s="1239"/>
      <c r="N21" s="1423">
        <v>2263.1999999999998</v>
      </c>
      <c r="O21" s="1423"/>
      <c r="P21" s="1423"/>
      <c r="Q21" s="1239"/>
      <c r="R21" s="1423">
        <v>2250.1999999999998</v>
      </c>
      <c r="S21" s="1423"/>
      <c r="T21" s="1423"/>
      <c r="U21" s="1239"/>
      <c r="V21" s="1423">
        <v>2285.5</v>
      </c>
      <c r="W21" s="1423"/>
      <c r="X21" s="1423"/>
      <c r="Y21" s="1226"/>
      <c r="Z21" s="4"/>
    </row>
    <row r="22" spans="1:26" s="792" customFormat="1" ht="19.5" customHeight="1">
      <c r="A22" s="1240"/>
      <c r="B22" s="1241"/>
      <c r="C22" s="1411" t="s">
        <v>479</v>
      </c>
      <c r="D22" s="1411"/>
      <c r="E22" s="1242"/>
      <c r="F22" s="1424">
        <v>61.2</v>
      </c>
      <c r="G22" s="1424"/>
      <c r="H22" s="1424"/>
      <c r="I22" s="1243"/>
      <c r="J22" s="1424">
        <v>61.3</v>
      </c>
      <c r="K22" s="1424"/>
      <c r="L22" s="1424"/>
      <c r="M22" s="1243"/>
      <c r="N22" s="1424">
        <v>60.5</v>
      </c>
      <c r="O22" s="1424"/>
      <c r="P22" s="1424"/>
      <c r="Q22" s="1243"/>
      <c r="R22" s="1424">
        <v>60.1</v>
      </c>
      <c r="S22" s="1424"/>
      <c r="T22" s="1424"/>
      <c r="U22" s="1243"/>
      <c r="V22" s="1424">
        <v>60.2</v>
      </c>
      <c r="W22" s="1424"/>
      <c r="X22" s="1424"/>
      <c r="Y22" s="982"/>
      <c r="Z22" s="791"/>
    </row>
    <row r="23" spans="1:26" ht="14.25" customHeight="1">
      <c r="A23" s="318"/>
      <c r="B23" s="8"/>
      <c r="C23" s="138" t="s">
        <v>74</v>
      </c>
      <c r="D23" s="20"/>
      <c r="E23" s="8"/>
      <c r="F23" s="1423">
        <v>67.400000000000006</v>
      </c>
      <c r="G23" s="1423"/>
      <c r="H23" s="1423"/>
      <c r="I23" s="136"/>
      <c r="J23" s="1423">
        <v>67.7</v>
      </c>
      <c r="K23" s="1423"/>
      <c r="L23" s="1423"/>
      <c r="M23" s="136"/>
      <c r="N23" s="1423">
        <v>66.599999999999994</v>
      </c>
      <c r="O23" s="1423"/>
      <c r="P23" s="1423"/>
      <c r="Q23" s="136"/>
      <c r="R23" s="1423">
        <v>66.2</v>
      </c>
      <c r="S23" s="1423"/>
      <c r="T23" s="1423"/>
      <c r="U23" s="136"/>
      <c r="V23" s="1423">
        <v>66.099999999999994</v>
      </c>
      <c r="W23" s="1423"/>
      <c r="X23" s="1423"/>
      <c r="Y23" s="1226"/>
      <c r="Z23" s="4"/>
    </row>
    <row r="24" spans="1:26" ht="14.25" customHeight="1">
      <c r="A24" s="318"/>
      <c r="B24" s="8"/>
      <c r="C24" s="138" t="s">
        <v>73</v>
      </c>
      <c r="D24" s="20"/>
      <c r="E24" s="8"/>
      <c r="F24" s="1423">
        <v>55.5</v>
      </c>
      <c r="G24" s="1423"/>
      <c r="H24" s="1423"/>
      <c r="I24" s="136"/>
      <c r="J24" s="1423">
        <v>55.5</v>
      </c>
      <c r="K24" s="1423"/>
      <c r="L24" s="1423"/>
      <c r="M24" s="136"/>
      <c r="N24" s="1423">
        <v>55</v>
      </c>
      <c r="O24" s="1423"/>
      <c r="P24" s="1423"/>
      <c r="Q24" s="136"/>
      <c r="R24" s="1423">
        <v>54.5</v>
      </c>
      <c r="S24" s="1423"/>
      <c r="T24" s="1423"/>
      <c r="U24" s="136"/>
      <c r="V24" s="1423">
        <v>54.9</v>
      </c>
      <c r="W24" s="1423"/>
      <c r="X24" s="1423"/>
      <c r="Y24" s="1226"/>
      <c r="Z24" s="4"/>
    </row>
    <row r="25" spans="1:26" ht="19.5" customHeight="1">
      <c r="A25" s="318"/>
      <c r="B25" s="8"/>
      <c r="C25" s="138" t="s">
        <v>192</v>
      </c>
      <c r="D25" s="20"/>
      <c r="E25" s="8"/>
      <c r="F25" s="1423">
        <v>74.099999999999994</v>
      </c>
      <c r="G25" s="1423"/>
      <c r="H25" s="1423"/>
      <c r="I25" s="136"/>
      <c r="J25" s="1423">
        <v>74.3</v>
      </c>
      <c r="K25" s="1423"/>
      <c r="L25" s="1423"/>
      <c r="M25" s="136"/>
      <c r="N25" s="1423">
        <v>73.599999999999994</v>
      </c>
      <c r="O25" s="1423"/>
      <c r="P25" s="1423"/>
      <c r="Q25" s="136"/>
      <c r="R25" s="1423">
        <v>73.3</v>
      </c>
      <c r="S25" s="1423"/>
      <c r="T25" s="1423"/>
      <c r="U25" s="136"/>
      <c r="V25" s="1423">
        <v>73.5</v>
      </c>
      <c r="W25" s="1423"/>
      <c r="X25" s="1423"/>
      <c r="Y25" s="1226"/>
      <c r="Z25" s="4"/>
    </row>
    <row r="26" spans="1:26" ht="14.25" customHeight="1">
      <c r="A26" s="318"/>
      <c r="B26" s="8"/>
      <c r="C26" s="138" t="s">
        <v>176</v>
      </c>
      <c r="D26" s="20"/>
      <c r="E26" s="8"/>
      <c r="F26" s="1423">
        <v>37.200000000000003</v>
      </c>
      <c r="G26" s="1423"/>
      <c r="H26" s="1423"/>
      <c r="I26" s="136"/>
      <c r="J26" s="1423">
        <v>39.9</v>
      </c>
      <c r="K26" s="1423"/>
      <c r="L26" s="1423"/>
      <c r="M26" s="136"/>
      <c r="N26" s="1423">
        <v>36.799999999999997</v>
      </c>
      <c r="O26" s="1423"/>
      <c r="P26" s="1423"/>
      <c r="Q26" s="136"/>
      <c r="R26" s="1423">
        <v>35.700000000000003</v>
      </c>
      <c r="S26" s="1423"/>
      <c r="T26" s="1423"/>
      <c r="U26" s="136"/>
      <c r="V26" s="1423">
        <v>34.5</v>
      </c>
      <c r="W26" s="1423"/>
      <c r="X26" s="1423"/>
      <c r="Y26" s="1226"/>
      <c r="Z26" s="4"/>
    </row>
    <row r="27" spans="1:26" ht="14.25" customHeight="1">
      <c r="A27" s="318"/>
      <c r="B27" s="8"/>
      <c r="C27" s="138" t="s">
        <v>177</v>
      </c>
      <c r="D27" s="8"/>
      <c r="E27" s="8"/>
      <c r="F27" s="1425">
        <v>90.9</v>
      </c>
      <c r="G27" s="1425"/>
      <c r="H27" s="1425"/>
      <c r="I27" s="136"/>
      <c r="J27" s="1425">
        <v>90.3</v>
      </c>
      <c r="K27" s="1425"/>
      <c r="L27" s="1425"/>
      <c r="M27" s="136"/>
      <c r="N27" s="1425">
        <v>90.2</v>
      </c>
      <c r="O27" s="1425"/>
      <c r="P27" s="1425"/>
      <c r="Q27" s="136"/>
      <c r="R27" s="1425">
        <v>89.8</v>
      </c>
      <c r="S27" s="1425"/>
      <c r="T27" s="1425"/>
      <c r="U27" s="136"/>
      <c r="V27" s="1425">
        <v>89.7</v>
      </c>
      <c r="W27" s="1425"/>
      <c r="X27" s="1425"/>
      <c r="Y27" s="1226"/>
      <c r="Z27" s="4"/>
    </row>
    <row r="28" spans="1:26" ht="14.25" customHeight="1">
      <c r="A28" s="318"/>
      <c r="B28" s="8"/>
      <c r="C28" s="138" t="s">
        <v>178</v>
      </c>
      <c r="D28" s="8"/>
      <c r="E28" s="8"/>
      <c r="F28" s="1425">
        <v>47.6</v>
      </c>
      <c r="G28" s="1425"/>
      <c r="H28" s="1425"/>
      <c r="I28" s="136"/>
      <c r="J28" s="1425">
        <v>47.7</v>
      </c>
      <c r="K28" s="1425"/>
      <c r="L28" s="1425"/>
      <c r="M28" s="136"/>
      <c r="N28" s="1425">
        <v>47.1</v>
      </c>
      <c r="O28" s="1425"/>
      <c r="P28" s="1425"/>
      <c r="Q28" s="136"/>
      <c r="R28" s="1425">
        <v>46.9</v>
      </c>
      <c r="S28" s="1425"/>
      <c r="T28" s="1425"/>
      <c r="U28" s="136"/>
      <c r="V28" s="1425">
        <v>47.5</v>
      </c>
      <c r="W28" s="1425"/>
      <c r="X28" s="1425"/>
      <c r="Y28" s="1226"/>
      <c r="Z28" s="4"/>
    </row>
    <row r="29" spans="1:26" ht="13.5" customHeight="1">
      <c r="A29" s="318"/>
      <c r="B29" s="8"/>
      <c r="C29" s="137" t="s">
        <v>195</v>
      </c>
      <c r="D29" s="8"/>
      <c r="E29" s="136"/>
      <c r="F29" s="136"/>
      <c r="G29" s="136"/>
      <c r="H29" s="136"/>
      <c r="I29" s="1244"/>
      <c r="J29" s="136"/>
      <c r="K29" s="136"/>
      <c r="L29" s="136"/>
      <c r="M29" s="136"/>
      <c r="N29" s="136"/>
      <c r="O29" s="136"/>
      <c r="P29" s="136"/>
      <c r="Q29" s="136"/>
      <c r="R29" s="136"/>
      <c r="S29" s="136"/>
      <c r="T29" s="136"/>
      <c r="U29" s="136"/>
      <c r="V29" s="136"/>
      <c r="W29" s="136"/>
      <c r="X29" s="136"/>
      <c r="Y29" s="1226"/>
      <c r="Z29" s="4"/>
    </row>
    <row r="30" spans="1:26" s="796" customFormat="1" ht="10.5" customHeight="1" thickBot="1">
      <c r="A30" s="1245"/>
      <c r="B30" s="793"/>
      <c r="C30" s="297"/>
      <c r="D30" s="132"/>
      <c r="E30" s="115"/>
      <c r="F30" s="248"/>
      <c r="G30" s="262"/>
      <c r="H30" s="248"/>
      <c r="I30" s="262"/>
      <c r="J30" s="248"/>
      <c r="K30" s="262"/>
      <c r="L30" s="248"/>
      <c r="M30" s="262"/>
      <c r="N30" s="248"/>
      <c r="O30" s="262"/>
      <c r="P30" s="248"/>
      <c r="Q30" s="262"/>
      <c r="R30" s="248"/>
      <c r="S30" s="262"/>
      <c r="T30" s="248"/>
      <c r="U30" s="136"/>
      <c r="V30" s="1414"/>
      <c r="W30" s="1414"/>
      <c r="X30" s="1414"/>
      <c r="Y30" s="794"/>
      <c r="Z30" s="795"/>
    </row>
    <row r="31" spans="1:26" s="796" customFormat="1" ht="13.5" customHeight="1" thickBot="1">
      <c r="A31" s="1245"/>
      <c r="B31" s="793"/>
      <c r="C31" s="1427" t="s">
        <v>480</v>
      </c>
      <c r="D31" s="1428"/>
      <c r="E31" s="1428"/>
      <c r="F31" s="1428"/>
      <c r="G31" s="1428"/>
      <c r="H31" s="1428"/>
      <c r="I31" s="1428"/>
      <c r="J31" s="1428"/>
      <c r="K31" s="1428"/>
      <c r="L31" s="1428"/>
      <c r="M31" s="1428"/>
      <c r="N31" s="1428"/>
      <c r="O31" s="1428"/>
      <c r="P31" s="1428"/>
      <c r="Q31" s="1428"/>
      <c r="R31" s="1428"/>
      <c r="S31" s="1428"/>
      <c r="T31" s="1428"/>
      <c r="U31" s="1428"/>
      <c r="V31" s="1428"/>
      <c r="W31" s="1428"/>
      <c r="X31" s="1429"/>
      <c r="Y31" s="794"/>
      <c r="Z31" s="795"/>
    </row>
    <row r="32" spans="1:26" s="796" customFormat="1" ht="3.75" customHeight="1">
      <c r="A32" s="1245"/>
      <c r="B32" s="793"/>
      <c r="C32" s="1418" t="s">
        <v>179</v>
      </c>
      <c r="D32" s="1419"/>
      <c r="E32" s="19"/>
      <c r="F32" s="19"/>
      <c r="G32" s="19"/>
      <c r="H32" s="19"/>
      <c r="I32" s="19"/>
      <c r="J32" s="19"/>
      <c r="K32" s="19"/>
      <c r="L32" s="19"/>
      <c r="M32" s="19"/>
      <c r="N32" s="19"/>
      <c r="O32" s="19"/>
      <c r="P32" s="19"/>
      <c r="Q32" s="19"/>
      <c r="R32" s="19"/>
      <c r="S32" s="19"/>
      <c r="T32" s="19"/>
      <c r="U32" s="19"/>
      <c r="V32" s="19"/>
      <c r="W32" s="19"/>
      <c r="X32" s="19"/>
      <c r="Y32" s="794"/>
      <c r="Z32" s="795"/>
    </row>
    <row r="33" spans="1:26" s="796" customFormat="1" ht="2.25" customHeight="1">
      <c r="A33" s="1245"/>
      <c r="B33" s="793"/>
      <c r="C33" s="1420"/>
      <c r="D33" s="1420"/>
      <c r="E33" s="18"/>
      <c r="F33" s="980"/>
      <c r="G33" s="980"/>
      <c r="H33" s="980"/>
      <c r="I33" s="980"/>
      <c r="J33" s="980"/>
      <c r="K33" s="980"/>
      <c r="L33" s="980"/>
      <c r="M33" s="980"/>
      <c r="N33" s="980"/>
      <c r="O33" s="980"/>
      <c r="P33" s="980"/>
      <c r="Q33" s="980"/>
      <c r="S33" s="980"/>
      <c r="T33" s="980"/>
      <c r="U33" s="980"/>
      <c r="V33" s="980"/>
      <c r="W33" s="980"/>
      <c r="X33" s="980"/>
      <c r="Y33" s="794"/>
      <c r="Z33" s="795"/>
    </row>
    <row r="34" spans="1:26" ht="13.5" customHeight="1">
      <c r="A34" s="318"/>
      <c r="B34" s="20"/>
      <c r="C34" s="1420"/>
      <c r="D34" s="1420"/>
      <c r="E34" s="1233"/>
      <c r="F34" s="1421">
        <v>2012</v>
      </c>
      <c r="G34" s="1421"/>
      <c r="H34" s="1421"/>
      <c r="I34" s="1421"/>
      <c r="J34" s="1421"/>
      <c r="K34" s="1421"/>
      <c r="L34" s="1421"/>
      <c r="M34" s="1421"/>
      <c r="N34" s="1421"/>
      <c r="O34" s="1421"/>
      <c r="P34" s="1421"/>
      <c r="Q34" s="261"/>
      <c r="R34" s="1422">
        <v>2013</v>
      </c>
      <c r="S34" s="1422"/>
      <c r="T34" s="1422"/>
      <c r="U34" s="1422"/>
      <c r="V34" s="1422"/>
      <c r="W34" s="1422"/>
      <c r="X34" s="1422"/>
      <c r="Y34" s="8"/>
      <c r="Z34" s="4"/>
    </row>
    <row r="35" spans="1:26" s="796" customFormat="1" ht="12.75" customHeight="1">
      <c r="A35" s="1245"/>
      <c r="B35" s="793"/>
      <c r="C35" s="1233"/>
      <c r="D35" s="1233"/>
      <c r="E35" s="1233"/>
      <c r="F35" s="1410" t="str">
        <f>+F7</f>
        <v>2.trimestre</v>
      </c>
      <c r="G35" s="1410"/>
      <c r="H35" s="1410"/>
      <c r="I35" s="1239"/>
      <c r="J35" s="1410" t="str">
        <f>+J7</f>
        <v>3.trimestre</v>
      </c>
      <c r="K35" s="1410"/>
      <c r="L35" s="1410"/>
      <c r="M35" s="1232"/>
      <c r="N35" s="1410" t="str">
        <f>+N7</f>
        <v>3.trimestre</v>
      </c>
      <c r="O35" s="1410"/>
      <c r="P35" s="1410"/>
      <c r="Q35" s="1232"/>
      <c r="R35" s="1410" t="str">
        <f>+R7</f>
        <v>1.trimestre</v>
      </c>
      <c r="S35" s="1410"/>
      <c r="T35" s="1410"/>
      <c r="U35" s="1232"/>
      <c r="V35" s="1410" t="str">
        <f>+V7</f>
        <v>2.trimestre</v>
      </c>
      <c r="W35" s="1410"/>
      <c r="X35" s="1410"/>
      <c r="Y35" s="794"/>
      <c r="Z35" s="795"/>
    </row>
    <row r="36" spans="1:26" s="796" customFormat="1" ht="12.75" customHeight="1">
      <c r="A36" s="1245"/>
      <c r="B36" s="793"/>
      <c r="C36" s="1233"/>
      <c r="D36" s="1233"/>
      <c r="E36" s="1233"/>
      <c r="F36" s="1217" t="s">
        <v>180</v>
      </c>
      <c r="G36" s="797"/>
      <c r="H36" s="1217" t="s">
        <v>115</v>
      </c>
      <c r="I36" s="1246"/>
      <c r="J36" s="1217" t="s">
        <v>180</v>
      </c>
      <c r="K36" s="797"/>
      <c r="L36" s="1217" t="s">
        <v>115</v>
      </c>
      <c r="M36" s="1247"/>
      <c r="N36" s="1222" t="s">
        <v>180</v>
      </c>
      <c r="O36" s="797"/>
      <c r="P36" s="1222" t="s">
        <v>115</v>
      </c>
      <c r="Q36" s="136"/>
      <c r="R36" s="1222" t="s">
        <v>180</v>
      </c>
      <c r="S36" s="797"/>
      <c r="T36" s="1222" t="s">
        <v>115</v>
      </c>
      <c r="U36" s="136"/>
      <c r="V36" s="1222" t="s">
        <v>180</v>
      </c>
      <c r="W36" s="797"/>
      <c r="X36" s="1222" t="s">
        <v>115</v>
      </c>
      <c r="Y36" s="794"/>
      <c r="Z36" s="795"/>
    </row>
    <row r="37" spans="1:26" s="796" customFormat="1" ht="3" customHeight="1">
      <c r="A37" s="1245"/>
      <c r="B37" s="793"/>
      <c r="C37" s="798"/>
      <c r="D37" s="798"/>
      <c r="E37" s="798"/>
      <c r="F37" s="1248"/>
      <c r="G37" s="1248"/>
      <c r="H37" s="1248"/>
      <c r="I37" s="1249"/>
      <c r="J37" s="1248"/>
      <c r="K37" s="1248"/>
      <c r="L37" s="1248"/>
      <c r="M37" s="1250"/>
      <c r="N37" s="1248"/>
      <c r="O37" s="799"/>
      <c r="P37" s="1248"/>
      <c r="Q37" s="1251"/>
      <c r="R37" s="1248"/>
      <c r="S37" s="799"/>
      <c r="T37" s="1248"/>
      <c r="U37" s="1251"/>
      <c r="V37" s="1248"/>
      <c r="W37" s="799"/>
      <c r="X37" s="1248"/>
      <c r="Y37" s="794"/>
      <c r="Z37" s="795"/>
    </row>
    <row r="38" spans="1:26" s="796" customFormat="1" ht="14.25" customHeight="1">
      <c r="A38" s="1245"/>
      <c r="B38" s="793"/>
      <c r="C38" s="1411" t="s">
        <v>2</v>
      </c>
      <c r="D38" s="1411"/>
      <c r="E38" s="800"/>
      <c r="F38" s="1238">
        <v>10600.8</v>
      </c>
      <c r="G38" s="1252"/>
      <c r="H38" s="1238">
        <v>100</v>
      </c>
      <c r="I38" s="1252"/>
      <c r="J38" s="1238">
        <v>10598</v>
      </c>
      <c r="K38" s="1252"/>
      <c r="L38" s="1238">
        <v>100</v>
      </c>
      <c r="M38" s="1251"/>
      <c r="N38" s="1238">
        <v>10594.5</v>
      </c>
      <c r="O38" s="1252"/>
      <c r="P38" s="1238">
        <v>100</v>
      </c>
      <c r="Q38" s="1251"/>
      <c r="R38" s="1238">
        <v>10521.4</v>
      </c>
      <c r="S38" s="1252"/>
      <c r="T38" s="1238">
        <v>100</v>
      </c>
      <c r="U38" s="1251"/>
      <c r="V38" s="986">
        <v>10505.1</v>
      </c>
      <c r="W38" s="1355"/>
      <c r="X38" s="986">
        <f>+V38/V38*100</f>
        <v>100</v>
      </c>
      <c r="Y38" s="794"/>
      <c r="Z38" s="795"/>
    </row>
    <row r="39" spans="1:26" s="796" customFormat="1" ht="14.25" customHeight="1">
      <c r="A39" s="1245"/>
      <c r="B39" s="793"/>
      <c r="C39" s="313"/>
      <c r="D39" s="132" t="s">
        <v>74</v>
      </c>
      <c r="E39" s="1253"/>
      <c r="F39" s="990">
        <v>5127</v>
      </c>
      <c r="G39" s="1254"/>
      <c r="H39" s="990">
        <v>48.364274394385333</v>
      </c>
      <c r="I39" s="1254"/>
      <c r="J39" s="990">
        <v>5125.3999999999996</v>
      </c>
      <c r="K39" s="1254"/>
      <c r="L39" s="990">
        <v>48.361955085865254</v>
      </c>
      <c r="M39" s="136"/>
      <c r="N39" s="990">
        <v>5123.1000000000004</v>
      </c>
      <c r="O39" s="1254"/>
      <c r="P39" s="990">
        <v>48.356222568313747</v>
      </c>
      <c r="Q39" s="136"/>
      <c r="R39" s="990">
        <v>5076.3999999999996</v>
      </c>
      <c r="S39" s="1254"/>
      <c r="T39" s="990">
        <v>48.248331971030467</v>
      </c>
      <c r="U39" s="136"/>
      <c r="V39" s="988">
        <v>5065.8999999999996</v>
      </c>
      <c r="W39" s="1356"/>
      <c r="X39" s="988">
        <f>+V39/V38*100</f>
        <v>48.223243948177547</v>
      </c>
      <c r="Y39" s="794"/>
      <c r="Z39" s="795"/>
    </row>
    <row r="40" spans="1:26" s="796" customFormat="1" ht="14.25" customHeight="1">
      <c r="A40" s="1245"/>
      <c r="B40" s="793"/>
      <c r="C40" s="249"/>
      <c r="D40" s="132" t="s">
        <v>73</v>
      </c>
      <c r="E40" s="1255"/>
      <c r="F40" s="990">
        <v>5473.8</v>
      </c>
      <c r="G40" s="1256"/>
      <c r="H40" s="990">
        <v>51.635725605614681</v>
      </c>
      <c r="I40" s="1256"/>
      <c r="J40" s="990">
        <v>5472.7</v>
      </c>
      <c r="K40" s="1256"/>
      <c r="L40" s="990">
        <v>51.638988488394034</v>
      </c>
      <c r="M40" s="136"/>
      <c r="N40" s="990">
        <v>5471.4</v>
      </c>
      <c r="O40" s="1256"/>
      <c r="P40" s="990">
        <v>51.643777431686246</v>
      </c>
      <c r="Q40" s="136"/>
      <c r="R40" s="990">
        <v>5445</v>
      </c>
      <c r="S40" s="1256"/>
      <c r="T40" s="990">
        <v>51.751668028969533</v>
      </c>
      <c r="U40" s="136"/>
      <c r="V40" s="988">
        <v>5439.2</v>
      </c>
      <c r="W40" s="1357"/>
      <c r="X40" s="988">
        <f>+V40/V38*100</f>
        <v>51.776756051822446</v>
      </c>
      <c r="Y40" s="794"/>
      <c r="Z40" s="795"/>
    </row>
    <row r="41" spans="1:26" s="796" customFormat="1" ht="18.75" customHeight="1">
      <c r="A41" s="1245"/>
      <c r="B41" s="793"/>
      <c r="C41" s="297" t="s">
        <v>197</v>
      </c>
      <c r="D41" s="249"/>
      <c r="E41" s="115"/>
      <c r="F41" s="1257">
        <v>1589.7</v>
      </c>
      <c r="G41" s="1256"/>
      <c r="H41" s="1257">
        <v>15</v>
      </c>
      <c r="I41" s="1258"/>
      <c r="J41" s="1257">
        <v>1587.1</v>
      </c>
      <c r="K41" s="1256"/>
      <c r="L41" s="1257">
        <v>14.97546706925835</v>
      </c>
      <c r="M41" s="136"/>
      <c r="N41" s="1257">
        <v>1584.4</v>
      </c>
      <c r="O41" s="1256"/>
      <c r="P41" s="1257">
        <v>14.954929444523103</v>
      </c>
      <c r="Q41" s="136"/>
      <c r="R41" s="1257">
        <v>1559.9</v>
      </c>
      <c r="S41" s="1256"/>
      <c r="T41" s="1257">
        <v>14.825973729731787</v>
      </c>
      <c r="U41" s="136"/>
      <c r="V41" s="987">
        <v>1554.2</v>
      </c>
      <c r="W41" s="1357"/>
      <c r="X41" s="987">
        <f>+V41/$V$38*100</f>
        <v>14.794718755652017</v>
      </c>
      <c r="Y41" s="794"/>
      <c r="Z41" s="795"/>
    </row>
    <row r="42" spans="1:26" s="796" customFormat="1" ht="14.25" customHeight="1">
      <c r="A42" s="1245"/>
      <c r="B42" s="793"/>
      <c r="C42" s="297"/>
      <c r="D42" s="132" t="s">
        <v>74</v>
      </c>
      <c r="E42" s="115"/>
      <c r="F42" s="990">
        <v>812.2</v>
      </c>
      <c r="G42" s="1256"/>
      <c r="H42" s="990">
        <v>51.091400893250302</v>
      </c>
      <c r="I42" s="1256"/>
      <c r="J42" s="990">
        <v>810.5</v>
      </c>
      <c r="K42" s="1256"/>
      <c r="L42" s="990">
        <v>51.067985634175542</v>
      </c>
      <c r="M42" s="136"/>
      <c r="N42" s="990">
        <v>808.7</v>
      </c>
      <c r="O42" s="1256"/>
      <c r="P42" s="990">
        <v>51.041403685937894</v>
      </c>
      <c r="Q42" s="136"/>
      <c r="R42" s="990">
        <v>797.3</v>
      </c>
      <c r="S42" s="1256"/>
      <c r="T42" s="990">
        <v>51.112250785306742</v>
      </c>
      <c r="U42" s="136"/>
      <c r="V42" s="988">
        <v>794</v>
      </c>
      <c r="W42" s="1357"/>
      <c r="X42" s="988">
        <f>+V42/V41*100</f>
        <v>51.087376142066653</v>
      </c>
      <c r="Y42" s="794"/>
      <c r="Z42" s="795"/>
    </row>
    <row r="43" spans="1:26" s="796" customFormat="1" ht="14.25" customHeight="1">
      <c r="A43" s="1245"/>
      <c r="B43" s="793"/>
      <c r="C43" s="297"/>
      <c r="D43" s="132" t="s">
        <v>73</v>
      </c>
      <c r="E43" s="115"/>
      <c r="F43" s="990">
        <v>777.5</v>
      </c>
      <c r="G43" s="1256"/>
      <c r="H43" s="990">
        <v>48.908599106749698</v>
      </c>
      <c r="I43" s="1256"/>
      <c r="J43" s="990">
        <v>776.6</v>
      </c>
      <c r="K43" s="1256"/>
      <c r="L43" s="990">
        <v>48.932014365824465</v>
      </c>
      <c r="M43" s="136"/>
      <c r="N43" s="990">
        <v>775.7</v>
      </c>
      <c r="O43" s="1256"/>
      <c r="P43" s="990">
        <v>48.958596314062106</v>
      </c>
      <c r="Q43" s="136"/>
      <c r="R43" s="990">
        <v>762.7</v>
      </c>
      <c r="S43" s="1256"/>
      <c r="T43" s="990">
        <v>48.894159882043716</v>
      </c>
      <c r="U43" s="136"/>
      <c r="V43" s="988">
        <v>760.2</v>
      </c>
      <c r="W43" s="1357"/>
      <c r="X43" s="988">
        <f>+V43/V41*100</f>
        <v>48.912623857933347</v>
      </c>
      <c r="Y43" s="794"/>
      <c r="Z43" s="795"/>
    </row>
    <row r="44" spans="1:26" s="796" customFormat="1" ht="18.75" customHeight="1">
      <c r="A44" s="1245"/>
      <c r="B44" s="793"/>
      <c r="C44" s="297" t="s">
        <v>176</v>
      </c>
      <c r="D44" s="249"/>
      <c r="E44" s="115"/>
      <c r="F44" s="1257">
        <v>1131</v>
      </c>
      <c r="G44" s="1256"/>
      <c r="H44" s="1257">
        <v>10.671824872617474</v>
      </c>
      <c r="I44" s="1258"/>
      <c r="J44" s="1257">
        <v>1125.5</v>
      </c>
      <c r="K44" s="1256"/>
      <c r="L44" s="1257">
        <v>10.619928288356293</v>
      </c>
      <c r="M44" s="136"/>
      <c r="N44" s="1257">
        <v>1119.9000000000001</v>
      </c>
      <c r="O44" s="1256"/>
      <c r="P44" s="1257">
        <v>10.570579074047856</v>
      </c>
      <c r="Q44" s="136"/>
      <c r="R44" s="1257">
        <v>1105.8</v>
      </c>
      <c r="S44" s="1256"/>
      <c r="T44" s="1257">
        <v>10.510008173817173</v>
      </c>
      <c r="U44" s="136"/>
      <c r="V44" s="987">
        <v>1098.5</v>
      </c>
      <c r="W44" s="1357"/>
      <c r="X44" s="987">
        <f>+V44/$V$38*100</f>
        <v>10.456825732263377</v>
      </c>
      <c r="Y44" s="794"/>
      <c r="Z44" s="795"/>
    </row>
    <row r="45" spans="1:26" s="796" customFormat="1" ht="14.25" customHeight="1">
      <c r="A45" s="1245"/>
      <c r="B45" s="793"/>
      <c r="C45" s="297"/>
      <c r="D45" s="132" t="s">
        <v>74</v>
      </c>
      <c r="E45" s="115"/>
      <c r="F45" s="990">
        <v>576.6</v>
      </c>
      <c r="G45" s="1256"/>
      <c r="H45" s="990">
        <v>50.981432360742708</v>
      </c>
      <c r="I45" s="1256"/>
      <c r="J45" s="990">
        <v>573.70000000000005</v>
      </c>
      <c r="K45" s="1256"/>
      <c r="L45" s="990">
        <v>50.972900932918705</v>
      </c>
      <c r="M45" s="136"/>
      <c r="N45" s="990">
        <v>570.70000000000005</v>
      </c>
      <c r="O45" s="1256"/>
      <c r="P45" s="990">
        <v>50.959907134565583</v>
      </c>
      <c r="Q45" s="136"/>
      <c r="R45" s="990">
        <v>563.20000000000005</v>
      </c>
      <c r="S45" s="1256"/>
      <c r="T45" s="990">
        <v>50.931452342195705</v>
      </c>
      <c r="U45" s="136"/>
      <c r="V45" s="988">
        <v>559.29999999999995</v>
      </c>
      <c r="W45" s="1357"/>
      <c r="X45" s="988">
        <f>+V45/V44*100</f>
        <v>50.914883932635412</v>
      </c>
      <c r="Y45" s="794"/>
      <c r="Z45" s="795"/>
    </row>
    <row r="46" spans="1:26" s="796" customFormat="1" ht="14.25" customHeight="1">
      <c r="A46" s="1245"/>
      <c r="B46" s="793"/>
      <c r="C46" s="297"/>
      <c r="D46" s="132" t="s">
        <v>73</v>
      </c>
      <c r="E46" s="115"/>
      <c r="F46" s="990">
        <v>554.4</v>
      </c>
      <c r="G46" s="1256"/>
      <c r="H46" s="990">
        <v>49.018567639257292</v>
      </c>
      <c r="I46" s="1256"/>
      <c r="J46" s="990">
        <v>551.79999999999995</v>
      </c>
      <c r="K46" s="1256"/>
      <c r="L46" s="990">
        <v>49.027099067081295</v>
      </c>
      <c r="M46" s="136"/>
      <c r="N46" s="990">
        <v>549.20000000000005</v>
      </c>
      <c r="O46" s="1256"/>
      <c r="P46" s="990">
        <v>49.040092865434417</v>
      </c>
      <c r="Q46" s="136"/>
      <c r="R46" s="990">
        <v>542.6</v>
      </c>
      <c r="S46" s="1256"/>
      <c r="T46" s="990">
        <v>49.068547657804309</v>
      </c>
      <c r="U46" s="136"/>
      <c r="V46" s="988">
        <v>539.29999999999995</v>
      </c>
      <c r="W46" s="1357"/>
      <c r="X46" s="988">
        <f>+V46/V44*100</f>
        <v>49.094219390077377</v>
      </c>
      <c r="Y46" s="794"/>
      <c r="Z46" s="795"/>
    </row>
    <row r="47" spans="1:26" s="796" customFormat="1" ht="18.75" customHeight="1">
      <c r="A47" s="1245"/>
      <c r="B47" s="793"/>
      <c r="C47" s="297" t="s">
        <v>281</v>
      </c>
      <c r="D47" s="249"/>
      <c r="E47" s="115"/>
      <c r="F47" s="1257">
        <v>1464.9</v>
      </c>
      <c r="G47" s="1258"/>
      <c r="H47" s="1257">
        <v>13.822419324400832</v>
      </c>
      <c r="I47" s="1258"/>
      <c r="J47" s="1257">
        <v>1453</v>
      </c>
      <c r="K47" s="1258"/>
      <c r="L47" s="1257">
        <v>13.71013398754482</v>
      </c>
      <c r="M47" s="136"/>
      <c r="N47" s="1257">
        <v>1440.9</v>
      </c>
      <c r="O47" s="1258"/>
      <c r="P47" s="1257">
        <v>13.600453065269717</v>
      </c>
      <c r="Q47" s="136"/>
      <c r="R47" s="1257">
        <v>1410.8</v>
      </c>
      <c r="S47" s="1258"/>
      <c r="T47" s="1257">
        <v>13.408861938525291</v>
      </c>
      <c r="U47" s="136"/>
      <c r="V47" s="987">
        <v>1396.2</v>
      </c>
      <c r="W47" s="1358"/>
      <c r="X47" s="987">
        <f>+V47/$V$38*100</f>
        <v>13.290687380415228</v>
      </c>
      <c r="Y47" s="794"/>
      <c r="Z47" s="795"/>
    </row>
    <row r="48" spans="1:26" s="796" customFormat="1" ht="14.25" customHeight="1">
      <c r="A48" s="1245"/>
      <c r="B48" s="793"/>
      <c r="C48" s="297"/>
      <c r="D48" s="132" t="s">
        <v>74</v>
      </c>
      <c r="E48" s="115"/>
      <c r="F48" s="990">
        <v>740.5</v>
      </c>
      <c r="G48" s="1256"/>
      <c r="H48" s="990">
        <v>50.549525564884966</v>
      </c>
      <c r="I48" s="1256"/>
      <c r="J48" s="990">
        <v>734.4</v>
      </c>
      <c r="K48" s="1256"/>
      <c r="L48" s="990">
        <v>50.543702684101852</v>
      </c>
      <c r="M48" s="136"/>
      <c r="N48" s="990">
        <v>728.3</v>
      </c>
      <c r="O48" s="1256"/>
      <c r="P48" s="990">
        <v>50.544798389895199</v>
      </c>
      <c r="Q48" s="136"/>
      <c r="R48" s="990">
        <v>711.1</v>
      </c>
      <c r="S48" s="1256"/>
      <c r="T48" s="990">
        <v>50.404026084491072</v>
      </c>
      <c r="U48" s="136"/>
      <c r="V48" s="988">
        <v>703.3</v>
      </c>
      <c r="W48" s="1357"/>
      <c r="X48" s="988">
        <f>+V48/V47*100</f>
        <v>50.372439478584731</v>
      </c>
      <c r="Y48" s="794"/>
      <c r="Z48" s="795"/>
    </row>
    <row r="49" spans="1:26" s="796" customFormat="1" ht="14.25" customHeight="1">
      <c r="A49" s="1245"/>
      <c r="B49" s="793"/>
      <c r="C49" s="297"/>
      <c r="D49" s="132" t="s">
        <v>73</v>
      </c>
      <c r="E49" s="115"/>
      <c r="F49" s="990">
        <v>724.4</v>
      </c>
      <c r="G49" s="1256"/>
      <c r="H49" s="990">
        <v>49.450474435115019</v>
      </c>
      <c r="I49" s="1256"/>
      <c r="J49" s="990">
        <v>718.5</v>
      </c>
      <c r="K49" s="1256"/>
      <c r="L49" s="990">
        <v>49.449415003441153</v>
      </c>
      <c r="M49" s="136"/>
      <c r="N49" s="990">
        <v>712.7</v>
      </c>
      <c r="O49" s="1256"/>
      <c r="P49" s="990">
        <v>49.462141716982444</v>
      </c>
      <c r="Q49" s="136"/>
      <c r="R49" s="990">
        <v>699.7</v>
      </c>
      <c r="S49" s="1256"/>
      <c r="T49" s="990">
        <v>49.595973915508935</v>
      </c>
      <c r="U49" s="136"/>
      <c r="V49" s="988">
        <v>692.8</v>
      </c>
      <c r="W49" s="1357"/>
      <c r="X49" s="988">
        <f>+V49/V47*100</f>
        <v>49.620398223750172</v>
      </c>
      <c r="Y49" s="794"/>
      <c r="Z49" s="795"/>
    </row>
    <row r="50" spans="1:26" s="796" customFormat="1" ht="18.75" customHeight="1">
      <c r="A50" s="1245"/>
      <c r="B50" s="793"/>
      <c r="C50" s="297" t="s">
        <v>282</v>
      </c>
      <c r="D50" s="249"/>
      <c r="E50" s="115"/>
      <c r="F50" s="1257">
        <v>1636.3</v>
      </c>
      <c r="G50" s="1256"/>
      <c r="H50" s="1257">
        <v>15.439705604831101</v>
      </c>
      <c r="I50" s="1258"/>
      <c r="J50" s="1257">
        <v>1639.3</v>
      </c>
      <c r="K50" s="1256"/>
      <c r="L50" s="1257">
        <v>15.468012832609926</v>
      </c>
      <c r="M50" s="136"/>
      <c r="N50" s="1257">
        <v>1642.2</v>
      </c>
      <c r="O50" s="1256"/>
      <c r="P50" s="1257">
        <v>15.500495540138751</v>
      </c>
      <c r="Q50" s="136"/>
      <c r="R50" s="1257">
        <v>1641.9</v>
      </c>
      <c r="S50" s="1256"/>
      <c r="T50" s="1257">
        <v>15.605337692702491</v>
      </c>
      <c r="U50" s="136"/>
      <c r="V50" s="987">
        <v>1643.4</v>
      </c>
      <c r="W50" s="1357"/>
      <c r="X50" s="987">
        <f>+V50/$V$38*100</f>
        <v>15.643830139646459</v>
      </c>
      <c r="Y50" s="794"/>
      <c r="Z50" s="795"/>
    </row>
    <row r="51" spans="1:26" s="796" customFormat="1" ht="14.25" customHeight="1">
      <c r="A51" s="1245"/>
      <c r="B51" s="793"/>
      <c r="C51" s="297"/>
      <c r="D51" s="132" t="s">
        <v>74</v>
      </c>
      <c r="E51" s="115"/>
      <c r="F51" s="990">
        <v>818.7</v>
      </c>
      <c r="G51" s="1256"/>
      <c r="H51" s="990">
        <v>50.033612418260709</v>
      </c>
      <c r="I51" s="1256"/>
      <c r="J51" s="990">
        <v>820.6</v>
      </c>
      <c r="K51" s="1256"/>
      <c r="L51" s="990">
        <v>50.057951564692246</v>
      </c>
      <c r="M51" s="136"/>
      <c r="N51" s="990">
        <v>822.3</v>
      </c>
      <c r="O51" s="1256"/>
      <c r="P51" s="990">
        <v>50.073072707343805</v>
      </c>
      <c r="Q51" s="136"/>
      <c r="R51" s="990">
        <v>820.5</v>
      </c>
      <c r="S51" s="1256"/>
      <c r="T51" s="990">
        <v>49.97259272793714</v>
      </c>
      <c r="U51" s="136"/>
      <c r="V51" s="988">
        <v>821.1</v>
      </c>
      <c r="W51" s="1357"/>
      <c r="X51" s="988">
        <f>+V51/V50*100</f>
        <v>49.963490324936103</v>
      </c>
      <c r="Y51" s="794"/>
      <c r="Z51" s="795"/>
    </row>
    <row r="52" spans="1:26" s="796" customFormat="1" ht="14.25" customHeight="1">
      <c r="A52" s="1245"/>
      <c r="B52" s="793"/>
      <c r="C52" s="297"/>
      <c r="D52" s="132" t="s">
        <v>73</v>
      </c>
      <c r="E52" s="115"/>
      <c r="F52" s="990">
        <v>817.6</v>
      </c>
      <c r="G52" s="1256"/>
      <c r="H52" s="990">
        <v>49.966387581739291</v>
      </c>
      <c r="I52" s="1256"/>
      <c r="J52" s="990">
        <v>818.7</v>
      </c>
      <c r="K52" s="1256"/>
      <c r="L52" s="990">
        <v>49.942048435307754</v>
      </c>
      <c r="M52" s="136"/>
      <c r="N52" s="990">
        <v>819.8</v>
      </c>
      <c r="O52" s="1256"/>
      <c r="P52" s="990">
        <v>49.920837900377542</v>
      </c>
      <c r="Q52" s="136"/>
      <c r="R52" s="990">
        <v>821.4</v>
      </c>
      <c r="S52" s="1256"/>
      <c r="T52" s="990">
        <v>50.027407272062852</v>
      </c>
      <c r="U52" s="136"/>
      <c r="V52" s="988">
        <v>822.2</v>
      </c>
      <c r="W52" s="1357"/>
      <c r="X52" s="988">
        <f>+V52/V50*100</f>
        <v>50.030424729219916</v>
      </c>
      <c r="Y52" s="794"/>
      <c r="Z52" s="795"/>
    </row>
    <row r="53" spans="1:26" s="796" customFormat="1" ht="18.75" customHeight="1">
      <c r="A53" s="1245"/>
      <c r="B53" s="793"/>
      <c r="C53" s="297" t="s">
        <v>481</v>
      </c>
      <c r="D53" s="249"/>
      <c r="E53" s="115"/>
      <c r="F53" s="1257">
        <v>2809.7</v>
      </c>
      <c r="G53" s="1256"/>
      <c r="H53" s="1257">
        <v>26.511605963389318</v>
      </c>
      <c r="I53" s="1258"/>
      <c r="J53" s="1257">
        <v>2816.3</v>
      </c>
      <c r="K53" s="1256"/>
      <c r="L53" s="1257">
        <v>26.573881864502741</v>
      </c>
      <c r="M53" s="136"/>
      <c r="N53" s="1257">
        <v>2822.8</v>
      </c>
      <c r="O53" s="1256"/>
      <c r="P53" s="1257">
        <v>26.6440134031809</v>
      </c>
      <c r="Q53" s="136"/>
      <c r="R53" s="1257">
        <v>2824.4</v>
      </c>
      <c r="S53" s="1256"/>
      <c r="T53" s="1257">
        <v>26.844336305054462</v>
      </c>
      <c r="U53" s="136"/>
      <c r="V53" s="987">
        <v>2828.9</v>
      </c>
      <c r="W53" s="1357"/>
      <c r="X53" s="987">
        <f>+V53/$V$38*100</f>
        <v>26.92882504688199</v>
      </c>
      <c r="Y53" s="794"/>
      <c r="Z53" s="795"/>
    </row>
    <row r="54" spans="1:26" s="796" customFormat="1" ht="14.25" customHeight="1">
      <c r="A54" s="1245"/>
      <c r="B54" s="793"/>
      <c r="C54" s="297"/>
      <c r="D54" s="132" t="s">
        <v>74</v>
      </c>
      <c r="E54" s="115"/>
      <c r="F54" s="990">
        <v>1357.1</v>
      </c>
      <c r="G54" s="1256"/>
      <c r="H54" s="990">
        <v>48.300530305726589</v>
      </c>
      <c r="I54" s="1256"/>
      <c r="J54" s="990">
        <v>1361.1</v>
      </c>
      <c r="K54" s="1256"/>
      <c r="L54" s="990">
        <v>48.329368320136339</v>
      </c>
      <c r="M54" s="136"/>
      <c r="N54" s="990">
        <v>1364.8</v>
      </c>
      <c r="O54" s="1256"/>
      <c r="P54" s="990">
        <v>48.349156865523589</v>
      </c>
      <c r="Q54" s="136"/>
      <c r="R54" s="990">
        <v>1360.9</v>
      </c>
      <c r="S54" s="1256"/>
      <c r="T54" s="990">
        <v>48.183685030448949</v>
      </c>
      <c r="U54" s="136"/>
      <c r="V54" s="988">
        <v>1362.9</v>
      </c>
      <c r="W54" s="1357"/>
      <c r="X54" s="988">
        <f>+V54/V53*100</f>
        <v>48.177736929548587</v>
      </c>
      <c r="Y54" s="794"/>
      <c r="Z54" s="795"/>
    </row>
    <row r="55" spans="1:26" s="796" customFormat="1" ht="14.25" customHeight="1">
      <c r="A55" s="1245"/>
      <c r="B55" s="793"/>
      <c r="C55" s="297"/>
      <c r="D55" s="132" t="s">
        <v>73</v>
      </c>
      <c r="E55" s="115"/>
      <c r="F55" s="990">
        <v>1452.5</v>
      </c>
      <c r="G55" s="1256"/>
      <c r="H55" s="990">
        <v>51.695910595437233</v>
      </c>
      <c r="I55" s="1256"/>
      <c r="J55" s="990">
        <v>1455.3</v>
      </c>
      <c r="K55" s="1256"/>
      <c r="L55" s="990">
        <v>51.674182437950499</v>
      </c>
      <c r="M55" s="136"/>
      <c r="N55" s="990">
        <v>1458</v>
      </c>
      <c r="O55" s="1256"/>
      <c r="P55" s="990">
        <v>51.650843134476396</v>
      </c>
      <c r="Q55" s="136"/>
      <c r="R55" s="990">
        <v>1463.5</v>
      </c>
      <c r="S55" s="1256"/>
      <c r="T55" s="990">
        <v>51.816314969551058</v>
      </c>
      <c r="U55" s="136"/>
      <c r="V55" s="988">
        <v>1466</v>
      </c>
      <c r="W55" s="1357"/>
      <c r="X55" s="988">
        <f>+V55/V53*100</f>
        <v>51.822263070451413</v>
      </c>
      <c r="Y55" s="794"/>
      <c r="Z55" s="795"/>
    </row>
    <row r="56" spans="1:26" s="796" customFormat="1" ht="18.75" customHeight="1">
      <c r="A56" s="1245"/>
      <c r="B56" s="793"/>
      <c r="C56" s="297" t="s">
        <v>452</v>
      </c>
      <c r="D56" s="249"/>
      <c r="E56" s="115"/>
      <c r="F56" s="1257">
        <v>1969.2</v>
      </c>
      <c r="G56" s="1256"/>
      <c r="H56" s="1257">
        <v>18.580864314021515</v>
      </c>
      <c r="I56" s="1258"/>
      <c r="J56" s="1257">
        <v>1976.9</v>
      </c>
      <c r="K56" s="1256"/>
      <c r="L56" s="1257">
        <v>18.653519531987168</v>
      </c>
      <c r="M56" s="136"/>
      <c r="N56" s="1257">
        <v>1984.4</v>
      </c>
      <c r="O56" s="1256"/>
      <c r="P56" s="1257">
        <v>18.730473358818255</v>
      </c>
      <c r="Q56" s="136"/>
      <c r="R56" s="1257">
        <v>1978.6</v>
      </c>
      <c r="S56" s="1256"/>
      <c r="T56" s="1257">
        <v>18.8054821601688</v>
      </c>
      <c r="U56" s="136"/>
      <c r="V56" s="987">
        <v>1983.9</v>
      </c>
      <c r="W56" s="1357"/>
      <c r="X56" s="987">
        <f>+V56/$V$38*100</f>
        <v>18.885112945140932</v>
      </c>
      <c r="Y56" s="794"/>
      <c r="Z56" s="795"/>
    </row>
    <row r="57" spans="1:26" s="796" customFormat="1" ht="14.25" customHeight="1">
      <c r="A57" s="1245"/>
      <c r="B57" s="793"/>
      <c r="C57" s="297"/>
      <c r="D57" s="132" t="s">
        <v>74</v>
      </c>
      <c r="E57" s="115"/>
      <c r="F57" s="990">
        <v>821.8</v>
      </c>
      <c r="G57" s="1256"/>
      <c r="H57" s="990">
        <v>41.732683323176921</v>
      </c>
      <c r="I57" s="1256"/>
      <c r="J57" s="990">
        <v>825.2</v>
      </c>
      <c r="K57" s="1256"/>
      <c r="L57" s="990">
        <v>41.742121503363855</v>
      </c>
      <c r="M57" s="136"/>
      <c r="N57" s="990">
        <v>828.4</v>
      </c>
      <c r="O57" s="1256"/>
      <c r="P57" s="990">
        <v>41.745615803265466</v>
      </c>
      <c r="Q57" s="136"/>
      <c r="R57" s="990">
        <v>823.4</v>
      </c>
      <c r="S57" s="1256"/>
      <c r="T57" s="990">
        <v>41.615283533811784</v>
      </c>
      <c r="U57" s="136"/>
      <c r="V57" s="988">
        <v>825.2</v>
      </c>
      <c r="W57" s="1357"/>
      <c r="X57" s="988">
        <f>+V57/V56*100</f>
        <v>41.594838449518626</v>
      </c>
      <c r="Y57" s="794"/>
      <c r="Z57" s="795"/>
    </row>
    <row r="58" spans="1:26" s="796" customFormat="1" ht="14.25" customHeight="1">
      <c r="A58" s="1245"/>
      <c r="B58" s="793"/>
      <c r="C58" s="297"/>
      <c r="D58" s="132" t="s">
        <v>73</v>
      </c>
      <c r="E58" s="115"/>
      <c r="F58" s="990">
        <v>1147.4000000000001</v>
      </c>
      <c r="G58" s="1256"/>
      <c r="H58" s="990">
        <v>58.267316676823079</v>
      </c>
      <c r="I58" s="1256"/>
      <c r="J58" s="990">
        <v>1151.7</v>
      </c>
      <c r="K58" s="1256"/>
      <c r="L58" s="990">
        <v>58.257878496636152</v>
      </c>
      <c r="M58" s="136"/>
      <c r="N58" s="990">
        <v>1156</v>
      </c>
      <c r="O58" s="1256"/>
      <c r="P58" s="990">
        <v>58.254384196734534</v>
      </c>
      <c r="Q58" s="136"/>
      <c r="R58" s="990">
        <v>1155.2</v>
      </c>
      <c r="S58" s="1256"/>
      <c r="T58" s="990">
        <v>58.384716466188216</v>
      </c>
      <c r="U58" s="136"/>
      <c r="V58" s="988">
        <v>1158.5999999999999</v>
      </c>
      <c r="W58" s="1357"/>
      <c r="X58" s="988">
        <f>+V58/V56*100</f>
        <v>58.4001209738394</v>
      </c>
      <c r="Y58" s="794"/>
      <c r="Z58" s="795"/>
    </row>
    <row r="59" spans="1:26" s="796" customFormat="1" ht="10.5" customHeight="1">
      <c r="A59" s="1245"/>
      <c r="B59" s="983"/>
      <c r="C59" s="983"/>
      <c r="D59" s="983"/>
      <c r="E59" s="983"/>
      <c r="F59" s="983"/>
      <c r="G59" s="983"/>
      <c r="H59" s="983"/>
      <c r="I59" s="983"/>
      <c r="J59" s="983"/>
      <c r="K59" s="983"/>
      <c r="L59" s="983"/>
      <c r="M59" s="983"/>
      <c r="N59" s="983"/>
      <c r="O59" s="983"/>
      <c r="P59" s="983"/>
      <c r="Q59" s="983"/>
      <c r="R59" s="983"/>
      <c r="S59" s="983"/>
      <c r="T59" s="983"/>
      <c r="U59" s="983"/>
      <c r="V59" s="983"/>
      <c r="W59" s="983"/>
      <c r="X59" s="983"/>
      <c r="Y59" s="794"/>
      <c r="Z59" s="795"/>
    </row>
    <row r="60" spans="1:26" ht="11.25" customHeight="1">
      <c r="A60" s="318"/>
      <c r="B60" s="983"/>
      <c r="C60" s="54" t="s">
        <v>181</v>
      </c>
      <c r="D60" s="1233"/>
      <c r="E60" s="115"/>
      <c r="G60" s="262"/>
      <c r="H60" s="801" t="s">
        <v>92</v>
      </c>
      <c r="I60" s="262"/>
      <c r="J60" s="262"/>
      <c r="K60" s="262"/>
      <c r="L60" s="262"/>
      <c r="M60" s="262"/>
      <c r="N60" s="248"/>
      <c r="O60" s="262"/>
      <c r="P60" s="262"/>
      <c r="Q60" s="262"/>
      <c r="R60" s="262"/>
      <c r="S60" s="262"/>
      <c r="T60" s="262"/>
      <c r="U60" s="262"/>
      <c r="V60" s="262"/>
      <c r="W60" s="262"/>
      <c r="X60" s="262"/>
      <c r="Y60" s="1226"/>
      <c r="Z60" s="4"/>
    </row>
    <row r="61" spans="1:26">
      <c r="A61" s="4"/>
      <c r="B61" s="530">
        <v>6</v>
      </c>
      <c r="C61" s="1396" t="s">
        <v>502</v>
      </c>
      <c r="D61" s="1396"/>
      <c r="E61" s="1396"/>
      <c r="F61" s="20"/>
      <c r="G61" s="20"/>
      <c r="H61" s="20"/>
      <c r="I61" s="20"/>
      <c r="J61" s="20"/>
      <c r="K61" s="20"/>
      <c r="L61" s="20"/>
      <c r="M61" s="20"/>
      <c r="N61" s="20"/>
      <c r="O61" s="20"/>
      <c r="P61" s="20"/>
      <c r="Q61" s="20"/>
      <c r="R61" s="20"/>
      <c r="S61" s="20"/>
      <c r="T61" s="20"/>
      <c r="U61" s="20"/>
      <c r="V61" s="20"/>
      <c r="W61" s="20"/>
      <c r="X61" s="20"/>
      <c r="Y61" s="20"/>
      <c r="Z61" s="20"/>
    </row>
    <row r="62" spans="1:26">
      <c r="V62" s="25"/>
      <c r="W62" s="25"/>
      <c r="X62" s="25"/>
    </row>
    <row r="63" spans="1:26">
      <c r="V63" s="25"/>
      <c r="W63" s="25"/>
      <c r="X63" s="25"/>
    </row>
    <row r="64" spans="1:26">
      <c r="V64" s="25"/>
      <c r="W64" s="25"/>
      <c r="X64" s="25"/>
    </row>
    <row r="65" spans="18:25">
      <c r="V65" s="25"/>
      <c r="W65" s="25"/>
      <c r="X65" s="25"/>
    </row>
    <row r="66" spans="18:25">
      <c r="R66" s="70"/>
      <c r="S66" s="70"/>
      <c r="T66" s="70"/>
      <c r="U66" s="70"/>
      <c r="V66" s="88"/>
      <c r="W66" s="88"/>
      <c r="X66" s="88"/>
      <c r="Y66" s="70"/>
    </row>
    <row r="67" spans="18:25">
      <c r="R67" s="70"/>
      <c r="S67" s="70"/>
      <c r="T67" s="70"/>
      <c r="U67" s="70"/>
      <c r="V67" s="88"/>
      <c r="W67" s="88"/>
      <c r="X67" s="88"/>
      <c r="Y67" s="70"/>
    </row>
    <row r="68" spans="18:25">
      <c r="R68" s="70"/>
      <c r="S68" s="70"/>
      <c r="T68" s="70"/>
      <c r="U68" s="70"/>
      <c r="V68" s="70"/>
      <c r="W68" s="70"/>
      <c r="X68" s="70"/>
      <c r="Y68" s="70"/>
    </row>
    <row r="69" spans="18:25">
      <c r="R69" s="70"/>
      <c r="S69" s="70"/>
      <c r="T69" s="70"/>
      <c r="U69" s="70"/>
      <c r="V69" s="70"/>
      <c r="W69" s="70"/>
      <c r="X69" s="70"/>
      <c r="Y69" s="70"/>
    </row>
    <row r="70" spans="18:25">
      <c r="R70" s="70"/>
      <c r="S70" s="70"/>
      <c r="T70" s="70"/>
      <c r="U70" s="70"/>
      <c r="V70" s="70"/>
      <c r="W70" s="70"/>
      <c r="X70" s="70"/>
      <c r="Y70" s="70"/>
    </row>
    <row r="71" spans="18:25">
      <c r="R71" s="70"/>
      <c r="S71" s="70"/>
      <c r="T71" s="70"/>
      <c r="U71" s="70"/>
      <c r="V71" s="70"/>
      <c r="W71" s="70"/>
      <c r="X71" s="70"/>
      <c r="Y71" s="70"/>
    </row>
    <row r="72" spans="18:25" ht="8.25" customHeight="1">
      <c r="R72" s="70"/>
      <c r="S72" s="70"/>
      <c r="T72" s="70"/>
      <c r="U72" s="70"/>
      <c r="V72" s="70"/>
      <c r="W72" s="70"/>
      <c r="X72" s="70"/>
      <c r="Y72" s="70"/>
    </row>
    <row r="73" spans="18:25">
      <c r="R73" s="70"/>
      <c r="S73" s="70"/>
      <c r="T73" s="70"/>
      <c r="U73" s="70"/>
      <c r="V73" s="70"/>
      <c r="W73" s="70"/>
      <c r="X73" s="70"/>
      <c r="Y73" s="70"/>
    </row>
    <row r="74" spans="18:25" ht="9" customHeight="1">
      <c r="R74" s="70"/>
      <c r="S74" s="70"/>
      <c r="T74" s="70"/>
      <c r="U74" s="70"/>
      <c r="V74" s="70"/>
      <c r="W74" s="70"/>
      <c r="X74" s="70"/>
      <c r="Y74" s="984"/>
    </row>
    <row r="75" spans="18:25" ht="8.25" customHeight="1">
      <c r="R75" s="70"/>
      <c r="S75" s="70"/>
      <c r="T75" s="70"/>
      <c r="U75" s="70"/>
      <c r="V75" s="1426"/>
      <c r="W75" s="1426"/>
      <c r="X75" s="1426"/>
      <c r="Y75" s="1426"/>
    </row>
    <row r="76" spans="18:25" ht="9.75" customHeight="1">
      <c r="R76" s="70"/>
      <c r="S76" s="70"/>
      <c r="T76" s="70"/>
      <c r="U76" s="70"/>
      <c r="V76" s="70"/>
      <c r="W76" s="70"/>
      <c r="X76" s="70"/>
      <c r="Y76" s="70"/>
    </row>
    <row r="77" spans="18:25">
      <c r="R77" s="70"/>
      <c r="S77" s="70"/>
      <c r="T77" s="70"/>
      <c r="U77" s="70"/>
      <c r="V77" s="70"/>
      <c r="W77" s="70"/>
      <c r="X77" s="70"/>
      <c r="Y77" s="70"/>
    </row>
  </sheetData>
  <mergeCells count="127">
    <mergeCell ref="C38:D38"/>
    <mergeCell ref="C61:E61"/>
    <mergeCell ref="V75:Y75"/>
    <mergeCell ref="V30:X30"/>
    <mergeCell ref="C31:X31"/>
    <mergeCell ref="C32:D34"/>
    <mergeCell ref="F34:P34"/>
    <mergeCell ref="R34:X34"/>
    <mergeCell ref="F35:H35"/>
    <mergeCell ref="J35:L35"/>
    <mergeCell ref="N35:P35"/>
    <mergeCell ref="R35:T35"/>
    <mergeCell ref="V35:X35"/>
    <mergeCell ref="F27:H27"/>
    <mergeCell ref="J27:L27"/>
    <mergeCell ref="N27:P27"/>
    <mergeCell ref="R27:T27"/>
    <mergeCell ref="V27:X27"/>
    <mergeCell ref="F28:H28"/>
    <mergeCell ref="J28:L28"/>
    <mergeCell ref="N28:P28"/>
    <mergeCell ref="R28:T28"/>
    <mergeCell ref="V28:X28"/>
    <mergeCell ref="F25:H25"/>
    <mergeCell ref="J25:L25"/>
    <mergeCell ref="N25:P25"/>
    <mergeCell ref="R25:T25"/>
    <mergeCell ref="V25:X25"/>
    <mergeCell ref="F26:H26"/>
    <mergeCell ref="J26:L26"/>
    <mergeCell ref="N26:P26"/>
    <mergeCell ref="R26:T26"/>
    <mergeCell ref="V26:X26"/>
    <mergeCell ref="F23:H23"/>
    <mergeCell ref="J23:L23"/>
    <mergeCell ref="N23:P23"/>
    <mergeCell ref="R23:T23"/>
    <mergeCell ref="V23:X23"/>
    <mergeCell ref="F24:H24"/>
    <mergeCell ref="J24:L24"/>
    <mergeCell ref="N24:P24"/>
    <mergeCell ref="R24:T24"/>
    <mergeCell ref="V24:X24"/>
    <mergeCell ref="C22:D22"/>
    <mergeCell ref="F22:H22"/>
    <mergeCell ref="J22:L22"/>
    <mergeCell ref="N22:P22"/>
    <mergeCell ref="R22:T22"/>
    <mergeCell ref="V22:X22"/>
    <mergeCell ref="F20:H20"/>
    <mergeCell ref="J20:L20"/>
    <mergeCell ref="N20:P20"/>
    <mergeCell ref="R20:T20"/>
    <mergeCell ref="V20:X20"/>
    <mergeCell ref="F21:H21"/>
    <mergeCell ref="J21:L21"/>
    <mergeCell ref="N21:P21"/>
    <mergeCell ref="R21:T21"/>
    <mergeCell ref="V21:X21"/>
    <mergeCell ref="F18:H18"/>
    <mergeCell ref="J18:L18"/>
    <mergeCell ref="N18:P18"/>
    <mergeCell ref="R18:T18"/>
    <mergeCell ref="V18:X18"/>
    <mergeCell ref="F19:H19"/>
    <mergeCell ref="J19:L19"/>
    <mergeCell ref="N19:P19"/>
    <mergeCell ref="R19:T19"/>
    <mergeCell ref="V19:X19"/>
    <mergeCell ref="V16:X16"/>
    <mergeCell ref="F17:H17"/>
    <mergeCell ref="J17:L17"/>
    <mergeCell ref="N17:P17"/>
    <mergeCell ref="R17:T17"/>
    <mergeCell ref="V17:X17"/>
    <mergeCell ref="F15:H15"/>
    <mergeCell ref="J15:L15"/>
    <mergeCell ref="N15:P15"/>
    <mergeCell ref="R15:T15"/>
    <mergeCell ref="V15:X15"/>
    <mergeCell ref="C16:D16"/>
    <mergeCell ref="F16:H16"/>
    <mergeCell ref="J16:L16"/>
    <mergeCell ref="N16:P16"/>
    <mergeCell ref="R16:T16"/>
    <mergeCell ref="F13:H13"/>
    <mergeCell ref="J13:L13"/>
    <mergeCell ref="N13:P13"/>
    <mergeCell ref="R13:T13"/>
    <mergeCell ref="V13:X13"/>
    <mergeCell ref="F14:H14"/>
    <mergeCell ref="J14:L14"/>
    <mergeCell ref="N14:P14"/>
    <mergeCell ref="R14:T14"/>
    <mergeCell ref="V14:X14"/>
    <mergeCell ref="V11:X11"/>
    <mergeCell ref="F12:H12"/>
    <mergeCell ref="J12:L12"/>
    <mergeCell ref="N12:P12"/>
    <mergeCell ref="R12:T12"/>
    <mergeCell ref="V12:X12"/>
    <mergeCell ref="F10:H10"/>
    <mergeCell ref="J10:L10"/>
    <mergeCell ref="N10:P10"/>
    <mergeCell ref="R10:T10"/>
    <mergeCell ref="V10:X10"/>
    <mergeCell ref="F11:H11"/>
    <mergeCell ref="J11:L11"/>
    <mergeCell ref="N11:P11"/>
    <mergeCell ref="R11:T11"/>
    <mergeCell ref="R7:T7"/>
    <mergeCell ref="V7:X7"/>
    <mergeCell ref="C9:D9"/>
    <mergeCell ref="F9:H9"/>
    <mergeCell ref="J9:L9"/>
    <mergeCell ref="N9:P9"/>
    <mergeCell ref="R9:T9"/>
    <mergeCell ref="V9:X9"/>
    <mergeCell ref="N1:X1"/>
    <mergeCell ref="V3:X3"/>
    <mergeCell ref="C4:X4"/>
    <mergeCell ref="C5:D6"/>
    <mergeCell ref="F6:P6"/>
    <mergeCell ref="R6:X6"/>
    <mergeCell ref="F7:H7"/>
    <mergeCell ref="J7:L7"/>
    <mergeCell ref="N7:P7"/>
  </mergeCells>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sheetPr>
    <tabColor theme="5"/>
  </sheetPr>
  <dimension ref="A1:Z79"/>
  <sheetViews>
    <sheetView workbookViewId="0">
      <selection activeCell="F7" sqref="F7:X7"/>
    </sheetView>
  </sheetViews>
  <sheetFormatPr defaultRowHeight="12.75"/>
  <cols>
    <col min="1" max="1" width="1" style="127" customWidth="1"/>
    <col min="2" max="2" width="2.5703125" style="127" customWidth="1"/>
    <col min="3" max="3" width="1" style="127" customWidth="1"/>
    <col min="4" max="4" width="30.28515625" style="127" customWidth="1"/>
    <col min="5" max="5" width="0.5703125" style="127" customWidth="1"/>
    <col min="6" max="6" width="7.28515625" style="127" customWidth="1"/>
    <col min="7" max="7" width="0.42578125" style="127" customWidth="1"/>
    <col min="8" max="8" width="4.85546875" style="127" customWidth="1"/>
    <col min="9" max="9" width="0.28515625" style="127" customWidth="1"/>
    <col min="10" max="10" width="7.28515625" style="127" customWidth="1"/>
    <col min="11" max="11" width="0.42578125" style="127" customWidth="1"/>
    <col min="12" max="12" width="4.85546875" style="127" customWidth="1"/>
    <col min="13" max="13" width="0.42578125" style="127" customWidth="1"/>
    <col min="14" max="14" width="7.28515625" style="127" customWidth="1"/>
    <col min="15" max="15" width="0.42578125" style="127" customWidth="1"/>
    <col min="16" max="16" width="4.85546875" style="127" customWidth="1"/>
    <col min="17" max="17" width="0.28515625" style="127" customWidth="1"/>
    <col min="18" max="18" width="7.28515625" style="127" customWidth="1"/>
    <col min="19" max="19" width="0.28515625" style="127" customWidth="1"/>
    <col min="20" max="20" width="4.85546875" style="127" customWidth="1"/>
    <col min="21" max="21" width="0.28515625" style="127" customWidth="1"/>
    <col min="22" max="22" width="7.28515625" style="127" customWidth="1"/>
    <col min="23" max="23" width="0.28515625" style="127" customWidth="1"/>
    <col min="24" max="24" width="4.85546875" style="127" customWidth="1"/>
    <col min="25" max="25" width="2.5703125" style="127" customWidth="1"/>
    <col min="26" max="26" width="1" style="127" customWidth="1"/>
    <col min="27" max="16384" width="9.140625" style="127"/>
  </cols>
  <sheetData>
    <row r="1" spans="1:26" ht="13.5" customHeight="1">
      <c r="A1" s="4"/>
      <c r="B1" s="1259"/>
      <c r="C1" s="1430" t="s">
        <v>411</v>
      </c>
      <c r="D1" s="1430"/>
      <c r="E1" s="1430"/>
      <c r="F1" s="316"/>
      <c r="G1" s="316"/>
      <c r="H1" s="316"/>
      <c r="I1" s="316"/>
      <c r="J1" s="316"/>
      <c r="K1" s="316"/>
      <c r="L1" s="316"/>
      <c r="M1" s="316"/>
      <c r="N1" s="316"/>
      <c r="O1" s="316"/>
      <c r="P1" s="316"/>
      <c r="Q1" s="316"/>
      <c r="R1" s="316"/>
      <c r="S1" s="316"/>
      <c r="T1" s="316"/>
      <c r="U1" s="316"/>
      <c r="V1" s="321"/>
      <c r="W1" s="321"/>
      <c r="X1" s="316"/>
      <c r="Y1" s="316"/>
      <c r="Z1" s="4"/>
    </row>
    <row r="2" spans="1:26" ht="9.75" customHeight="1">
      <c r="A2" s="4"/>
      <c r="B2" s="1224"/>
      <c r="C2" s="802"/>
      <c r="D2" s="1224"/>
      <c r="E2" s="1224"/>
      <c r="F2" s="803"/>
      <c r="G2" s="803"/>
      <c r="H2" s="803"/>
      <c r="I2" s="803"/>
      <c r="J2" s="803"/>
      <c r="K2" s="803"/>
      <c r="L2" s="803"/>
      <c r="M2" s="803"/>
      <c r="N2" s="804"/>
      <c r="O2" s="804"/>
      <c r="P2" s="804"/>
      <c r="Q2" s="804"/>
      <c r="R2" s="804"/>
      <c r="S2" s="804"/>
      <c r="T2" s="804"/>
      <c r="U2" s="804"/>
      <c r="V2" s="804"/>
      <c r="W2" s="804"/>
      <c r="X2" s="804"/>
      <c r="Y2" s="805"/>
      <c r="Z2" s="4"/>
    </row>
    <row r="3" spans="1:26" ht="9" customHeight="1" thickBot="1">
      <c r="A3" s="4"/>
      <c r="B3" s="8"/>
      <c r="C3" s="806"/>
      <c r="D3" s="8"/>
      <c r="E3" s="8"/>
      <c r="F3" s="8"/>
      <c r="G3" s="8"/>
      <c r="H3" s="8"/>
      <c r="I3" s="8"/>
      <c r="J3" s="8"/>
      <c r="K3" s="8"/>
      <c r="L3" s="8"/>
      <c r="M3" s="8"/>
      <c r="N3" s="8"/>
      <c r="O3" s="8"/>
      <c r="P3" s="8"/>
      <c r="Q3" s="8"/>
      <c r="R3" s="8"/>
      <c r="S3" s="8"/>
      <c r="T3" s="8"/>
      <c r="U3" s="8"/>
      <c r="V3" s="1414" t="s">
        <v>75</v>
      </c>
      <c r="W3" s="1414"/>
      <c r="X3" s="1414"/>
      <c r="Y3" s="318"/>
      <c r="Z3" s="4"/>
    </row>
    <row r="4" spans="1:26" s="12" customFormat="1" ht="13.5" customHeight="1" thickBot="1">
      <c r="A4" s="11"/>
      <c r="B4" s="19"/>
      <c r="C4" s="1415" t="s">
        <v>182</v>
      </c>
      <c r="D4" s="1416"/>
      <c r="E4" s="1416"/>
      <c r="F4" s="1416"/>
      <c r="G4" s="1416"/>
      <c r="H4" s="1416"/>
      <c r="I4" s="1416"/>
      <c r="J4" s="1416"/>
      <c r="K4" s="1416"/>
      <c r="L4" s="1416"/>
      <c r="M4" s="1416"/>
      <c r="N4" s="1416"/>
      <c r="O4" s="1416"/>
      <c r="P4" s="1416"/>
      <c r="Q4" s="1416"/>
      <c r="R4" s="1416"/>
      <c r="S4" s="1416"/>
      <c r="T4" s="1416"/>
      <c r="U4" s="1416"/>
      <c r="V4" s="1416"/>
      <c r="W4" s="1416"/>
      <c r="X4" s="1417"/>
      <c r="Y4" s="318"/>
      <c r="Z4" s="11"/>
    </row>
    <row r="5" spans="1:26" ht="3.75" customHeight="1">
      <c r="A5" s="4"/>
      <c r="B5" s="8"/>
      <c r="C5" s="1431" t="s">
        <v>175</v>
      </c>
      <c r="D5" s="1432"/>
      <c r="E5" s="1233"/>
      <c r="F5" s="8"/>
      <c r="G5" s="1232"/>
      <c r="H5" s="1232"/>
      <c r="I5" s="1232"/>
      <c r="J5" s="1232"/>
      <c r="K5" s="1232"/>
      <c r="L5" s="1232"/>
      <c r="M5" s="1232"/>
      <c r="N5" s="1232"/>
      <c r="O5" s="1232"/>
      <c r="P5" s="1232"/>
      <c r="Q5" s="1232"/>
      <c r="R5" s="8"/>
      <c r="S5" s="1232"/>
      <c r="T5" s="1232"/>
      <c r="U5" s="1232"/>
      <c r="V5" s="1232"/>
      <c r="W5" s="1232"/>
      <c r="X5" s="1232"/>
      <c r="Y5" s="318"/>
      <c r="Z5" s="4"/>
    </row>
    <row r="6" spans="1:26" ht="12.75" customHeight="1">
      <c r="A6" s="4"/>
      <c r="B6" s="8"/>
      <c r="C6" s="1432"/>
      <c r="D6" s="1432"/>
      <c r="E6" s="1232">
        <v>2005</v>
      </c>
      <c r="F6" s="1421">
        <v>2012</v>
      </c>
      <c r="G6" s="1421"/>
      <c r="H6" s="1421"/>
      <c r="I6" s="1421"/>
      <c r="J6" s="1421"/>
      <c r="K6" s="1421"/>
      <c r="L6" s="1421"/>
      <c r="M6" s="1421"/>
      <c r="N6" s="1421"/>
      <c r="O6" s="1421"/>
      <c r="P6" s="1421"/>
      <c r="Q6" s="980"/>
      <c r="R6" s="1422">
        <v>2013</v>
      </c>
      <c r="S6" s="1422"/>
      <c r="T6" s="1422"/>
      <c r="U6" s="1422"/>
      <c r="V6" s="1422"/>
      <c r="W6" s="1422"/>
      <c r="X6" s="1422"/>
      <c r="Y6" s="318"/>
      <c r="Z6" s="4"/>
    </row>
    <row r="7" spans="1:26">
      <c r="A7" s="4"/>
      <c r="B7" s="8"/>
      <c r="C7" s="807"/>
      <c r="D7" s="807"/>
      <c r="E7" s="1"/>
      <c r="F7" s="1410" t="s">
        <v>595</v>
      </c>
      <c r="G7" s="1410"/>
      <c r="H7" s="1410"/>
      <c r="I7" s="1376"/>
      <c r="J7" s="1410" t="s">
        <v>596</v>
      </c>
      <c r="K7" s="1410"/>
      <c r="L7" s="1410"/>
      <c r="M7" s="1376"/>
      <c r="N7" s="1410" t="s">
        <v>596</v>
      </c>
      <c r="O7" s="1410"/>
      <c r="P7" s="1410"/>
      <c r="Q7" s="1376"/>
      <c r="R7" s="1410" t="s">
        <v>594</v>
      </c>
      <c r="S7" s="1410"/>
      <c r="T7" s="1410"/>
      <c r="U7" s="1376"/>
      <c r="V7" s="1410" t="s">
        <v>595</v>
      </c>
      <c r="W7" s="1410"/>
      <c r="X7" s="1410"/>
      <c r="Y7" s="808"/>
      <c r="Z7" s="4"/>
    </row>
    <row r="8" spans="1:26" ht="3.75" customHeight="1">
      <c r="A8" s="4"/>
      <c r="B8" s="8"/>
      <c r="C8" s="1233"/>
      <c r="D8" s="1233"/>
      <c r="E8" s="1233"/>
      <c r="F8" s="1434"/>
      <c r="G8" s="1434"/>
      <c r="H8" s="1434"/>
      <c r="I8" s="1260"/>
      <c r="J8" s="1434"/>
      <c r="K8" s="1434"/>
      <c r="L8" s="1434"/>
      <c r="M8" s="1232"/>
      <c r="N8" s="1232"/>
      <c r="O8" s="1232"/>
      <c r="P8" s="1232"/>
      <c r="Q8" s="809"/>
      <c r="R8" s="1232"/>
      <c r="S8" s="1232"/>
      <c r="T8" s="1232"/>
      <c r="U8" s="261"/>
      <c r="V8" s="1232"/>
      <c r="W8" s="1232"/>
      <c r="X8" s="1232"/>
      <c r="Y8" s="808"/>
      <c r="Z8" s="4"/>
    </row>
    <row r="9" spans="1:26" s="789" customFormat="1" ht="11.25" customHeight="1">
      <c r="A9" s="126"/>
      <c r="B9" s="810"/>
      <c r="C9" s="1411" t="s">
        <v>13</v>
      </c>
      <c r="D9" s="1411"/>
      <c r="E9" s="798"/>
      <c r="F9" s="1433">
        <v>4688.2</v>
      </c>
      <c r="G9" s="1433"/>
      <c r="H9" s="1433"/>
      <c r="I9" s="1261"/>
      <c r="J9" s="1433">
        <v>4656.3</v>
      </c>
      <c r="K9" s="1433"/>
      <c r="L9" s="1433"/>
      <c r="M9" s="811"/>
      <c r="N9" s="1433">
        <v>4531.8</v>
      </c>
      <c r="O9" s="1433"/>
      <c r="P9" s="1433"/>
      <c r="Q9" s="811"/>
      <c r="R9" s="1433">
        <v>4433.2</v>
      </c>
      <c r="S9" s="1433"/>
      <c r="T9" s="1433"/>
      <c r="U9" s="261"/>
      <c r="V9" s="1412">
        <v>4505.6000000000004</v>
      </c>
      <c r="W9" s="1412"/>
      <c r="X9" s="1412"/>
      <c r="Y9" s="812"/>
      <c r="Z9" s="126"/>
    </row>
    <row r="10" spans="1:26" ht="12" customHeight="1">
      <c r="A10" s="4"/>
      <c r="B10" s="32"/>
      <c r="C10" s="138" t="s">
        <v>74</v>
      </c>
      <c r="D10" s="20"/>
      <c r="E10" s="1233"/>
      <c r="F10" s="1435">
        <v>2470.9</v>
      </c>
      <c r="G10" s="1435"/>
      <c r="H10" s="1435"/>
      <c r="I10" s="114"/>
      <c r="J10" s="1435">
        <v>2451.5</v>
      </c>
      <c r="K10" s="1435"/>
      <c r="L10" s="1435"/>
      <c r="M10" s="261"/>
      <c r="N10" s="1435">
        <v>2391.1999999999998</v>
      </c>
      <c r="O10" s="1435"/>
      <c r="P10" s="1435"/>
      <c r="Q10" s="261"/>
      <c r="R10" s="1435">
        <v>2327.3000000000002</v>
      </c>
      <c r="S10" s="1435"/>
      <c r="T10" s="1435"/>
      <c r="U10" s="261"/>
      <c r="V10" s="1436">
        <v>2360.5</v>
      </c>
      <c r="W10" s="1436"/>
      <c r="X10" s="1436"/>
      <c r="Y10" s="808"/>
      <c r="Z10" s="4"/>
    </row>
    <row r="11" spans="1:26" ht="12" customHeight="1">
      <c r="A11" s="4"/>
      <c r="B11" s="32"/>
      <c r="C11" s="138" t="s">
        <v>73</v>
      </c>
      <c r="D11" s="20"/>
      <c r="E11" s="1233"/>
      <c r="F11" s="1435">
        <v>2217.3000000000002</v>
      </c>
      <c r="G11" s="1435"/>
      <c r="H11" s="1435"/>
      <c r="I11" s="114"/>
      <c r="J11" s="1435">
        <v>2204.8000000000002</v>
      </c>
      <c r="K11" s="1435"/>
      <c r="L11" s="1435"/>
      <c r="M11" s="261"/>
      <c r="N11" s="1435">
        <v>2140.6</v>
      </c>
      <c r="O11" s="1435"/>
      <c r="P11" s="1435"/>
      <c r="Q11" s="261"/>
      <c r="R11" s="1435">
        <v>2106</v>
      </c>
      <c r="S11" s="1435"/>
      <c r="T11" s="1435"/>
      <c r="U11" s="261"/>
      <c r="V11" s="1436">
        <v>2145.1</v>
      </c>
      <c r="W11" s="1436"/>
      <c r="X11" s="1436"/>
      <c r="Y11" s="808"/>
      <c r="Z11" s="4"/>
    </row>
    <row r="12" spans="1:26" ht="12" customHeight="1">
      <c r="A12" s="4"/>
      <c r="B12" s="32"/>
      <c r="C12" s="138" t="s">
        <v>176</v>
      </c>
      <c r="D12" s="20"/>
      <c r="E12" s="1233"/>
      <c r="F12" s="1435">
        <v>271.60000000000002</v>
      </c>
      <c r="G12" s="1435"/>
      <c r="H12" s="1435"/>
      <c r="I12" s="114"/>
      <c r="J12" s="1435">
        <v>274</v>
      </c>
      <c r="K12" s="1435"/>
      <c r="L12" s="1435"/>
      <c r="M12" s="261"/>
      <c r="N12" s="1435">
        <v>247.3</v>
      </c>
      <c r="O12" s="1435"/>
      <c r="P12" s="1435"/>
      <c r="Q12" s="261"/>
      <c r="R12" s="1435">
        <v>228.5</v>
      </c>
      <c r="S12" s="1435"/>
      <c r="T12" s="1435"/>
      <c r="U12" s="261"/>
      <c r="V12" s="1436">
        <v>238.6</v>
      </c>
      <c r="W12" s="1436"/>
      <c r="X12" s="1436"/>
      <c r="Y12" s="808"/>
      <c r="Z12" s="4"/>
    </row>
    <row r="13" spans="1:26" ht="12" customHeight="1">
      <c r="A13" s="4"/>
      <c r="B13" s="32"/>
      <c r="C13" s="138" t="s">
        <v>177</v>
      </c>
      <c r="D13" s="20"/>
      <c r="E13" s="1233"/>
      <c r="F13" s="1437">
        <v>2403</v>
      </c>
      <c r="G13" s="1437"/>
      <c r="H13" s="1437"/>
      <c r="I13" s="114"/>
      <c r="J13" s="1437">
        <v>2356.8000000000002</v>
      </c>
      <c r="K13" s="1437"/>
      <c r="L13" s="1437"/>
      <c r="M13" s="261"/>
      <c r="N13" s="1437">
        <v>2297.3000000000002</v>
      </c>
      <c r="O13" s="1437"/>
      <c r="P13" s="1437"/>
      <c r="Q13" s="261"/>
      <c r="R13" s="1437">
        <v>2251.3000000000002</v>
      </c>
      <c r="S13" s="1437"/>
      <c r="T13" s="1437"/>
      <c r="U13" s="261"/>
      <c r="V13" s="1423">
        <v>2272.5</v>
      </c>
      <c r="W13" s="1423"/>
      <c r="X13" s="1423"/>
      <c r="Y13" s="808"/>
      <c r="Z13" s="4"/>
    </row>
    <row r="14" spans="1:26" ht="12" customHeight="1">
      <c r="A14" s="4"/>
      <c r="B14" s="32"/>
      <c r="C14" s="138" t="s">
        <v>178</v>
      </c>
      <c r="D14" s="20"/>
      <c r="E14" s="1233"/>
      <c r="F14" s="1437">
        <v>2013.7</v>
      </c>
      <c r="G14" s="1437"/>
      <c r="H14" s="1437"/>
      <c r="I14" s="114"/>
      <c r="J14" s="1437">
        <v>2025.5</v>
      </c>
      <c r="K14" s="1437"/>
      <c r="L14" s="1437"/>
      <c r="M14" s="261"/>
      <c r="N14" s="1437">
        <v>1987.2</v>
      </c>
      <c r="O14" s="1437"/>
      <c r="P14" s="1437"/>
      <c r="Q14" s="261"/>
      <c r="R14" s="1437">
        <v>1953.5</v>
      </c>
      <c r="S14" s="1437"/>
      <c r="T14" s="1437"/>
      <c r="U14" s="261"/>
      <c r="V14" s="1423">
        <v>1994.5</v>
      </c>
      <c r="W14" s="1423"/>
      <c r="X14" s="1423"/>
      <c r="Y14" s="808"/>
      <c r="Z14" s="4"/>
    </row>
    <row r="15" spans="1:26" ht="17.25" customHeight="1">
      <c r="A15" s="4"/>
      <c r="B15" s="32"/>
      <c r="C15" s="138" t="s">
        <v>445</v>
      </c>
      <c r="D15" s="20"/>
      <c r="E15" s="1233"/>
      <c r="F15" s="1435">
        <v>498.6</v>
      </c>
      <c r="G15" s="1435"/>
      <c r="H15" s="1435"/>
      <c r="I15" s="114"/>
      <c r="J15" s="1435">
        <v>500.8</v>
      </c>
      <c r="K15" s="1435"/>
      <c r="L15" s="1435"/>
      <c r="M15" s="261"/>
      <c r="N15" s="1435">
        <v>467.6</v>
      </c>
      <c r="O15" s="1435"/>
      <c r="P15" s="1435"/>
      <c r="Q15" s="261"/>
      <c r="R15" s="1435">
        <v>433.9</v>
      </c>
      <c r="S15" s="1435"/>
      <c r="T15" s="1435"/>
      <c r="U15" s="261"/>
      <c r="V15" s="1436">
        <v>480.1</v>
      </c>
      <c r="W15" s="1436"/>
      <c r="X15" s="1436"/>
      <c r="Y15" s="808"/>
      <c r="Z15" s="4"/>
    </row>
    <row r="16" spans="1:26" ht="12" customHeight="1">
      <c r="A16" s="4"/>
      <c r="B16" s="32"/>
      <c r="C16" s="138" t="s">
        <v>183</v>
      </c>
      <c r="D16" s="20"/>
      <c r="E16" s="1233"/>
      <c r="F16" s="1437">
        <v>1210.4000000000001</v>
      </c>
      <c r="G16" s="1437"/>
      <c r="H16" s="1437"/>
      <c r="I16" s="114"/>
      <c r="J16" s="1437">
        <v>1185.5999999999999</v>
      </c>
      <c r="K16" s="1437"/>
      <c r="L16" s="1437"/>
      <c r="M16" s="261"/>
      <c r="N16" s="1437">
        <v>1111.7</v>
      </c>
      <c r="O16" s="1437"/>
      <c r="P16" s="1437"/>
      <c r="Q16" s="261"/>
      <c r="R16" s="1437">
        <v>1100.7</v>
      </c>
      <c r="S16" s="1437"/>
      <c r="T16" s="1437"/>
      <c r="U16" s="261"/>
      <c r="V16" s="1423">
        <v>1093.8</v>
      </c>
      <c r="W16" s="1423"/>
      <c r="X16" s="1423"/>
      <c r="Y16" s="808"/>
      <c r="Z16" s="4"/>
    </row>
    <row r="17" spans="1:26" ht="12" customHeight="1">
      <c r="A17" s="4"/>
      <c r="B17" s="32"/>
      <c r="C17" s="138" t="s">
        <v>184</v>
      </c>
      <c r="D17" s="20"/>
      <c r="E17" s="1233"/>
      <c r="F17" s="1437">
        <v>2979.2</v>
      </c>
      <c r="G17" s="1437"/>
      <c r="H17" s="1437"/>
      <c r="I17" s="114"/>
      <c r="J17" s="1437">
        <v>2969.9</v>
      </c>
      <c r="K17" s="1437"/>
      <c r="L17" s="1437"/>
      <c r="M17" s="261"/>
      <c r="N17" s="1437">
        <v>2952.5</v>
      </c>
      <c r="O17" s="1437"/>
      <c r="P17" s="1437"/>
      <c r="Q17" s="261"/>
      <c r="R17" s="1437">
        <v>2898.7</v>
      </c>
      <c r="S17" s="1437"/>
      <c r="T17" s="1437"/>
      <c r="U17" s="261"/>
      <c r="V17" s="1423">
        <v>2931.7</v>
      </c>
      <c r="W17" s="1423"/>
      <c r="X17" s="1423"/>
      <c r="Y17" s="808"/>
      <c r="Z17" s="4"/>
    </row>
    <row r="18" spans="1:26" s="28" customFormat="1" ht="17.25" customHeight="1">
      <c r="A18" s="813"/>
      <c r="B18" s="18"/>
      <c r="C18" s="138" t="s">
        <v>185</v>
      </c>
      <c r="D18" s="20"/>
      <c r="E18" s="1233"/>
      <c r="F18" s="1437">
        <v>4012.2</v>
      </c>
      <c r="G18" s="1437"/>
      <c r="H18" s="1437"/>
      <c r="I18" s="114"/>
      <c r="J18" s="1437">
        <v>3990.3</v>
      </c>
      <c r="K18" s="1437"/>
      <c r="L18" s="1437"/>
      <c r="M18" s="261"/>
      <c r="N18" s="1437">
        <v>3886.2</v>
      </c>
      <c r="O18" s="1437"/>
      <c r="P18" s="1437"/>
      <c r="Q18" s="261"/>
      <c r="R18" s="1437">
        <v>3805</v>
      </c>
      <c r="S18" s="1437"/>
      <c r="T18" s="1437"/>
      <c r="U18" s="261"/>
      <c r="V18" s="1423">
        <v>3853.8</v>
      </c>
      <c r="W18" s="1423"/>
      <c r="X18" s="1423"/>
      <c r="Y18" s="814"/>
      <c r="Z18" s="813"/>
    </row>
    <row r="19" spans="1:26" s="28" customFormat="1" ht="12" customHeight="1">
      <c r="A19" s="813"/>
      <c r="B19" s="18"/>
      <c r="C19" s="138" t="s">
        <v>186</v>
      </c>
      <c r="D19" s="20"/>
      <c r="E19" s="1233"/>
      <c r="F19" s="1437">
        <v>676</v>
      </c>
      <c r="G19" s="1437"/>
      <c r="H19" s="1437"/>
      <c r="I19" s="1262"/>
      <c r="J19" s="1437">
        <v>665.9</v>
      </c>
      <c r="K19" s="1437"/>
      <c r="L19" s="1437"/>
      <c r="M19" s="261"/>
      <c r="N19" s="1437">
        <v>645.6</v>
      </c>
      <c r="O19" s="1437"/>
      <c r="P19" s="1437"/>
      <c r="Q19" s="261"/>
      <c r="R19" s="1437">
        <v>628.29999999999995</v>
      </c>
      <c r="S19" s="1437"/>
      <c r="T19" s="1437"/>
      <c r="U19" s="261"/>
      <c r="V19" s="1423">
        <v>651.79999999999995</v>
      </c>
      <c r="W19" s="1423"/>
      <c r="X19" s="1423"/>
      <c r="Y19" s="814"/>
      <c r="Z19" s="813"/>
    </row>
    <row r="20" spans="1:26" ht="17.25" customHeight="1">
      <c r="A20" s="4"/>
      <c r="B20" s="32"/>
      <c r="C20" s="138" t="s">
        <v>187</v>
      </c>
      <c r="D20" s="20"/>
      <c r="E20" s="1233"/>
      <c r="F20" s="1437">
        <v>3668.9</v>
      </c>
      <c r="G20" s="1437"/>
      <c r="H20" s="1437"/>
      <c r="I20" s="114"/>
      <c r="J20" s="1437">
        <v>3644.3</v>
      </c>
      <c r="K20" s="1437"/>
      <c r="L20" s="1437"/>
      <c r="M20" s="261"/>
      <c r="N20" s="1437">
        <v>3538.2</v>
      </c>
      <c r="O20" s="1437"/>
      <c r="P20" s="1437"/>
      <c r="Q20" s="261"/>
      <c r="R20" s="1437">
        <v>3482.5</v>
      </c>
      <c r="S20" s="1437"/>
      <c r="T20" s="1437"/>
      <c r="U20" s="261"/>
      <c r="V20" s="1423">
        <v>3523.1</v>
      </c>
      <c r="W20" s="1423"/>
      <c r="X20" s="1423"/>
      <c r="Y20" s="808"/>
      <c r="Z20" s="4"/>
    </row>
    <row r="21" spans="1:26" ht="12" customHeight="1">
      <c r="A21" s="4"/>
      <c r="B21" s="32"/>
      <c r="C21" s="578"/>
      <c r="D21" s="1221" t="s">
        <v>188</v>
      </c>
      <c r="E21" s="1233"/>
      <c r="F21" s="1437">
        <v>2900.2</v>
      </c>
      <c r="G21" s="1437"/>
      <c r="H21" s="1437"/>
      <c r="I21" s="114"/>
      <c r="J21" s="1437">
        <v>2868.6</v>
      </c>
      <c r="K21" s="1437"/>
      <c r="L21" s="1437"/>
      <c r="M21" s="261"/>
      <c r="N21" s="1437">
        <v>2816.8</v>
      </c>
      <c r="O21" s="1437"/>
      <c r="P21" s="1437"/>
      <c r="Q21" s="261"/>
      <c r="R21" s="1437">
        <v>2745.4</v>
      </c>
      <c r="S21" s="1437"/>
      <c r="T21" s="1437"/>
      <c r="U21" s="261"/>
      <c r="V21" s="1423">
        <v>2754.8</v>
      </c>
      <c r="W21" s="1423"/>
      <c r="X21" s="1423"/>
      <c r="Y21" s="808"/>
      <c r="Z21" s="4"/>
    </row>
    <row r="22" spans="1:26" ht="12" customHeight="1">
      <c r="A22" s="4"/>
      <c r="B22" s="32"/>
      <c r="C22" s="578"/>
      <c r="D22" s="1221" t="s">
        <v>189</v>
      </c>
      <c r="E22" s="1233"/>
      <c r="F22" s="1437">
        <v>640.4</v>
      </c>
      <c r="G22" s="1437"/>
      <c r="H22" s="1437"/>
      <c r="I22" s="114"/>
      <c r="J22" s="1437">
        <v>639</v>
      </c>
      <c r="K22" s="1437"/>
      <c r="L22" s="1437"/>
      <c r="M22" s="261"/>
      <c r="N22" s="1437">
        <v>585</v>
      </c>
      <c r="O22" s="1437"/>
      <c r="P22" s="1437"/>
      <c r="Q22" s="261"/>
      <c r="R22" s="1437">
        <v>599.6</v>
      </c>
      <c r="S22" s="1437"/>
      <c r="T22" s="1437"/>
      <c r="U22" s="261"/>
      <c r="V22" s="1423">
        <v>636.70000000000005</v>
      </c>
      <c r="W22" s="1423"/>
      <c r="X22" s="1423"/>
      <c r="Y22" s="808"/>
      <c r="Z22" s="4"/>
    </row>
    <row r="23" spans="1:26" ht="12" customHeight="1">
      <c r="A23" s="4"/>
      <c r="B23" s="32"/>
      <c r="C23" s="578"/>
      <c r="D23" s="1221" t="s">
        <v>144</v>
      </c>
      <c r="E23" s="1233"/>
      <c r="F23" s="1437">
        <v>128.4</v>
      </c>
      <c r="G23" s="1437"/>
      <c r="H23" s="1437"/>
      <c r="I23" s="114"/>
      <c r="J23" s="1437">
        <v>136.6</v>
      </c>
      <c r="K23" s="1437"/>
      <c r="L23" s="1437"/>
      <c r="M23" s="261"/>
      <c r="N23" s="1437">
        <v>136.5</v>
      </c>
      <c r="O23" s="1437"/>
      <c r="P23" s="1437"/>
      <c r="Q23" s="261"/>
      <c r="R23" s="1437">
        <v>137.4</v>
      </c>
      <c r="S23" s="1437"/>
      <c r="T23" s="1437"/>
      <c r="U23" s="261"/>
      <c r="V23" s="1423">
        <v>131.69999999999999</v>
      </c>
      <c r="W23" s="1423"/>
      <c r="X23" s="1423"/>
      <c r="Y23" s="808"/>
      <c r="Z23" s="4"/>
    </row>
    <row r="24" spans="1:26" ht="12" customHeight="1">
      <c r="A24" s="4"/>
      <c r="B24" s="32"/>
      <c r="C24" s="138" t="s">
        <v>190</v>
      </c>
      <c r="D24" s="20"/>
      <c r="E24" s="1233"/>
      <c r="F24" s="1437">
        <v>988.7</v>
      </c>
      <c r="G24" s="1437"/>
      <c r="H24" s="1437"/>
      <c r="I24" s="114"/>
      <c r="J24" s="1437">
        <v>981.3</v>
      </c>
      <c r="K24" s="1437"/>
      <c r="L24" s="1437"/>
      <c r="M24" s="261"/>
      <c r="N24" s="1437">
        <v>965.4</v>
      </c>
      <c r="O24" s="1437"/>
      <c r="P24" s="1437"/>
      <c r="Q24" s="261"/>
      <c r="R24" s="1437">
        <v>924</v>
      </c>
      <c r="S24" s="1437"/>
      <c r="T24" s="1437"/>
      <c r="U24" s="261"/>
      <c r="V24" s="1423">
        <v>951.4</v>
      </c>
      <c r="W24" s="1423"/>
      <c r="X24" s="1423"/>
      <c r="Y24" s="808"/>
      <c r="Z24" s="4"/>
    </row>
    <row r="25" spans="1:26" ht="12" customHeight="1">
      <c r="A25" s="4"/>
      <c r="B25" s="32"/>
      <c r="C25" s="138" t="s">
        <v>144</v>
      </c>
      <c r="D25" s="20"/>
      <c r="E25" s="1233"/>
      <c r="F25" s="1437">
        <v>30.6</v>
      </c>
      <c r="G25" s="1437"/>
      <c r="H25" s="1437"/>
      <c r="I25" s="114"/>
      <c r="J25" s="1437">
        <v>30.7</v>
      </c>
      <c r="K25" s="1437"/>
      <c r="L25" s="1437"/>
      <c r="M25" s="261"/>
      <c r="N25" s="1437">
        <v>28.2</v>
      </c>
      <c r="O25" s="1437"/>
      <c r="P25" s="1437"/>
      <c r="Q25" s="261"/>
      <c r="R25" s="1437">
        <v>26.8</v>
      </c>
      <c r="S25" s="1437"/>
      <c r="T25" s="1437"/>
      <c r="U25" s="261"/>
      <c r="V25" s="1423">
        <v>31.1</v>
      </c>
      <c r="W25" s="1423"/>
      <c r="X25" s="1423"/>
      <c r="Y25" s="808"/>
      <c r="Z25" s="4"/>
    </row>
    <row r="26" spans="1:26" s="25" customFormat="1" ht="6.75" customHeight="1">
      <c r="A26" s="815"/>
      <c r="B26" s="263"/>
      <c r="C26" s="128"/>
      <c r="D26" s="263"/>
      <c r="E26" s="129"/>
      <c r="F26" s="1441"/>
      <c r="G26" s="1441"/>
      <c r="H26" s="1441"/>
      <c r="I26" s="129"/>
      <c r="J26" s="1441"/>
      <c r="K26" s="1441"/>
      <c r="L26" s="1441"/>
      <c r="M26" s="261"/>
      <c r="N26" s="1441"/>
      <c r="O26" s="1441"/>
      <c r="P26" s="1441"/>
      <c r="Q26" s="261"/>
      <c r="R26" s="1441"/>
      <c r="S26" s="1441"/>
      <c r="T26" s="1441"/>
      <c r="U26" s="261"/>
      <c r="V26" s="1442"/>
      <c r="W26" s="1442"/>
      <c r="X26" s="1442"/>
      <c r="Y26" s="816"/>
      <c r="Z26" s="4"/>
    </row>
    <row r="27" spans="1:26" ht="11.25" customHeight="1">
      <c r="A27" s="4"/>
      <c r="B27" s="32"/>
      <c r="C27" s="322" t="s">
        <v>191</v>
      </c>
      <c r="D27" s="322"/>
      <c r="E27" s="985"/>
      <c r="F27" s="1443"/>
      <c r="G27" s="1443"/>
      <c r="H27" s="1443"/>
      <c r="I27" s="1263"/>
      <c r="J27" s="1443"/>
      <c r="K27" s="1443"/>
      <c r="L27" s="1443"/>
      <c r="M27" s="811"/>
      <c r="N27" s="1443"/>
      <c r="O27" s="1443"/>
      <c r="P27" s="1443"/>
      <c r="Q27" s="811"/>
      <c r="R27" s="1443"/>
      <c r="S27" s="1443"/>
      <c r="T27" s="1443"/>
      <c r="U27" s="811"/>
      <c r="V27" s="1444"/>
      <c r="W27" s="1444"/>
      <c r="X27" s="1444"/>
      <c r="Y27" s="808"/>
      <c r="Z27" s="4"/>
    </row>
    <row r="28" spans="1:26" s="796" customFormat="1" ht="12" customHeight="1">
      <c r="A28" s="795"/>
      <c r="B28" s="1438" t="s">
        <v>192</v>
      </c>
      <c r="C28" s="1438"/>
      <c r="D28" s="1438"/>
      <c r="E28" s="115"/>
      <c r="F28" s="1439">
        <v>62.5</v>
      </c>
      <c r="G28" s="1439"/>
      <c r="H28" s="1439"/>
      <c r="I28" s="1264"/>
      <c r="J28" s="1439">
        <v>62</v>
      </c>
      <c r="K28" s="1439"/>
      <c r="L28" s="1439"/>
      <c r="M28" s="261"/>
      <c r="N28" s="1439">
        <v>60.5</v>
      </c>
      <c r="O28" s="1439"/>
      <c r="P28" s="1439"/>
      <c r="Q28" s="261"/>
      <c r="R28" s="1439">
        <v>59.7</v>
      </c>
      <c r="S28" s="1439"/>
      <c r="T28" s="1439"/>
      <c r="U28" s="261"/>
      <c r="V28" s="1440">
        <v>60.8</v>
      </c>
      <c r="W28" s="1440"/>
      <c r="X28" s="1440"/>
      <c r="Y28" s="817"/>
      <c r="Z28" s="795"/>
    </row>
    <row r="29" spans="1:26" ht="12" customHeight="1">
      <c r="A29" s="4"/>
      <c r="B29" s="32"/>
      <c r="C29" s="249"/>
      <c r="D29" s="1221" t="s">
        <v>74</v>
      </c>
      <c r="E29" s="313"/>
      <c r="F29" s="1445">
        <v>65.599999999999994</v>
      </c>
      <c r="G29" s="1445"/>
      <c r="H29" s="1445"/>
      <c r="I29" s="1265"/>
      <c r="J29" s="1445">
        <v>65</v>
      </c>
      <c r="K29" s="1445"/>
      <c r="L29" s="1445"/>
      <c r="M29" s="261"/>
      <c r="N29" s="1445">
        <v>63.6</v>
      </c>
      <c r="O29" s="1445"/>
      <c r="P29" s="1445"/>
      <c r="Q29" s="261"/>
      <c r="R29" s="1445">
        <v>62.5</v>
      </c>
      <c r="S29" s="1445"/>
      <c r="T29" s="1445"/>
      <c r="U29" s="261"/>
      <c r="V29" s="1425">
        <v>63.7</v>
      </c>
      <c r="W29" s="1425"/>
      <c r="X29" s="1425"/>
      <c r="Y29" s="808"/>
      <c r="Z29" s="4"/>
    </row>
    <row r="30" spans="1:26" ht="12" customHeight="1">
      <c r="A30" s="4"/>
      <c r="B30" s="32"/>
      <c r="C30" s="249"/>
      <c r="D30" s="1221" t="s">
        <v>73</v>
      </c>
      <c r="E30" s="313"/>
      <c r="F30" s="1445">
        <v>59.4</v>
      </c>
      <c r="G30" s="1445"/>
      <c r="H30" s="1445"/>
      <c r="I30" s="1265"/>
      <c r="J30" s="1445">
        <v>59</v>
      </c>
      <c r="K30" s="1445"/>
      <c r="L30" s="1445"/>
      <c r="M30" s="261"/>
      <c r="N30" s="1445">
        <v>57.4</v>
      </c>
      <c r="O30" s="1445"/>
      <c r="P30" s="1445"/>
      <c r="Q30" s="261"/>
      <c r="R30" s="1445">
        <v>57.1</v>
      </c>
      <c r="S30" s="1445"/>
      <c r="T30" s="1445"/>
      <c r="U30" s="261"/>
      <c r="V30" s="1425">
        <v>58</v>
      </c>
      <c r="W30" s="1425"/>
      <c r="X30" s="1425"/>
      <c r="Y30" s="808"/>
      <c r="Z30" s="4"/>
    </row>
    <row r="31" spans="1:26" s="796" customFormat="1" ht="12" customHeight="1">
      <c r="A31" s="795"/>
      <c r="B31" s="1438" t="s">
        <v>176</v>
      </c>
      <c r="C31" s="1438"/>
      <c r="D31" s="1438"/>
      <c r="E31" s="115"/>
      <c r="F31" s="1439">
        <v>24</v>
      </c>
      <c r="G31" s="1439"/>
      <c r="H31" s="1439"/>
      <c r="I31" s="1264"/>
      <c r="J31" s="1439">
        <v>24.3</v>
      </c>
      <c r="K31" s="1439"/>
      <c r="L31" s="1439"/>
      <c r="M31" s="261"/>
      <c r="N31" s="1439">
        <v>22.1</v>
      </c>
      <c r="O31" s="1439"/>
      <c r="P31" s="1439"/>
      <c r="Q31" s="261"/>
      <c r="R31" s="1439">
        <v>20.7</v>
      </c>
      <c r="S31" s="1439"/>
      <c r="T31" s="1439"/>
      <c r="U31" s="261"/>
      <c r="V31" s="1440">
        <v>21.7</v>
      </c>
      <c r="W31" s="1440"/>
      <c r="X31" s="1440"/>
      <c r="Y31" s="817"/>
      <c r="Z31" s="795"/>
    </row>
    <row r="32" spans="1:26" ht="12" customHeight="1">
      <c r="A32" s="4"/>
      <c r="B32" s="32"/>
      <c r="C32" s="249"/>
      <c r="D32" s="1221" t="s">
        <v>74</v>
      </c>
      <c r="E32" s="115"/>
      <c r="F32" s="1445">
        <v>25.7</v>
      </c>
      <c r="G32" s="1445"/>
      <c r="H32" s="1445"/>
      <c r="I32" s="1265"/>
      <c r="J32" s="1445">
        <v>26.6</v>
      </c>
      <c r="K32" s="1445"/>
      <c r="L32" s="1445"/>
      <c r="M32" s="261"/>
      <c r="N32" s="1445">
        <v>24.1</v>
      </c>
      <c r="O32" s="1445"/>
      <c r="P32" s="1445"/>
      <c r="Q32" s="261"/>
      <c r="R32" s="1445">
        <v>22.7</v>
      </c>
      <c r="S32" s="1445"/>
      <c r="T32" s="1445"/>
      <c r="U32" s="261"/>
      <c r="V32" s="1425">
        <v>23.5</v>
      </c>
      <c r="W32" s="1425"/>
      <c r="X32" s="1425"/>
      <c r="Y32" s="808"/>
      <c r="Z32" s="4"/>
    </row>
    <row r="33" spans="1:26" ht="12" customHeight="1">
      <c r="A33" s="4"/>
      <c r="B33" s="32"/>
      <c r="C33" s="249"/>
      <c r="D33" s="1221" t="s">
        <v>73</v>
      </c>
      <c r="E33" s="115"/>
      <c r="F33" s="1445">
        <v>22.2</v>
      </c>
      <c r="G33" s="1445"/>
      <c r="H33" s="1445"/>
      <c r="I33" s="1265"/>
      <c r="J33" s="1445">
        <v>22</v>
      </c>
      <c r="K33" s="1445"/>
      <c r="L33" s="1445"/>
      <c r="M33" s="261"/>
      <c r="N33" s="1445">
        <v>20</v>
      </c>
      <c r="O33" s="1445"/>
      <c r="P33" s="1445"/>
      <c r="Q33" s="261"/>
      <c r="R33" s="1445">
        <v>18.600000000000001</v>
      </c>
      <c r="S33" s="1445"/>
      <c r="T33" s="1445"/>
      <c r="U33" s="261"/>
      <c r="V33" s="1425">
        <v>19.899999999999999</v>
      </c>
      <c r="W33" s="1425"/>
      <c r="X33" s="1425"/>
      <c r="Y33" s="808"/>
      <c r="Z33" s="4"/>
    </row>
    <row r="34" spans="1:26" s="796" customFormat="1" ht="12" customHeight="1">
      <c r="A34" s="795"/>
      <c r="B34" s="1438" t="s">
        <v>193</v>
      </c>
      <c r="C34" s="1438"/>
      <c r="D34" s="1438"/>
      <c r="E34" s="115"/>
      <c r="F34" s="1439">
        <v>46.8</v>
      </c>
      <c r="G34" s="1439"/>
      <c r="H34" s="1439"/>
      <c r="I34" s="1264"/>
      <c r="J34" s="1439">
        <v>46.9</v>
      </c>
      <c r="K34" s="1439"/>
      <c r="L34" s="1439"/>
      <c r="M34" s="261"/>
      <c r="N34" s="1439">
        <v>45.5</v>
      </c>
      <c r="O34" s="1439"/>
      <c r="P34" s="1439"/>
      <c r="Q34" s="261"/>
      <c r="R34" s="1439">
        <v>45.4</v>
      </c>
      <c r="S34" s="1439"/>
      <c r="T34" s="1439"/>
      <c r="U34" s="261"/>
      <c r="V34" s="1440">
        <v>46.8</v>
      </c>
      <c r="W34" s="1440"/>
      <c r="X34" s="1440"/>
      <c r="Y34" s="817"/>
      <c r="Z34" s="795"/>
    </row>
    <row r="35" spans="1:26" ht="12" customHeight="1">
      <c r="A35" s="4"/>
      <c r="B35" s="32"/>
      <c r="C35" s="249"/>
      <c r="D35" s="1221" t="s">
        <v>74</v>
      </c>
      <c r="E35" s="313"/>
      <c r="F35" s="1445">
        <v>51.9</v>
      </c>
      <c r="G35" s="1445"/>
      <c r="H35" s="1445"/>
      <c r="I35" s="1265"/>
      <c r="J35" s="1445">
        <v>51.4</v>
      </c>
      <c r="K35" s="1445"/>
      <c r="L35" s="1445"/>
      <c r="M35" s="261"/>
      <c r="N35" s="1445">
        <v>50.1</v>
      </c>
      <c r="O35" s="1445"/>
      <c r="P35" s="1445"/>
      <c r="Q35" s="261"/>
      <c r="R35" s="1445">
        <v>51.4</v>
      </c>
      <c r="S35" s="1445"/>
      <c r="T35" s="1445"/>
      <c r="U35" s="261"/>
      <c r="V35" s="1425">
        <v>53.2</v>
      </c>
      <c r="W35" s="1425"/>
      <c r="X35" s="1425"/>
      <c r="Y35" s="808"/>
      <c r="Z35" s="4"/>
    </row>
    <row r="36" spans="1:26" ht="12" customHeight="1">
      <c r="A36" s="4"/>
      <c r="B36" s="32"/>
      <c r="C36" s="249"/>
      <c r="D36" s="1221" t="s">
        <v>73</v>
      </c>
      <c r="E36" s="313"/>
      <c r="F36" s="1445">
        <v>42.1</v>
      </c>
      <c r="G36" s="1445"/>
      <c r="H36" s="1445"/>
      <c r="I36" s="1265"/>
      <c r="J36" s="1445">
        <v>42.8</v>
      </c>
      <c r="K36" s="1445"/>
      <c r="L36" s="1445"/>
      <c r="M36" s="261"/>
      <c r="N36" s="1445">
        <v>41.3</v>
      </c>
      <c r="O36" s="1445"/>
      <c r="P36" s="1445"/>
      <c r="Q36" s="261"/>
      <c r="R36" s="1445">
        <v>40</v>
      </c>
      <c r="S36" s="1445"/>
      <c r="T36" s="1445"/>
      <c r="U36" s="261"/>
      <c r="V36" s="1425">
        <v>41.1</v>
      </c>
      <c r="W36" s="1425"/>
      <c r="X36" s="1425"/>
      <c r="Y36" s="808"/>
      <c r="Z36" s="4"/>
    </row>
    <row r="37" spans="1:26" ht="6.75" customHeight="1">
      <c r="A37" s="4"/>
      <c r="B37" s="32"/>
      <c r="C37" s="249"/>
      <c r="D37" s="1221"/>
      <c r="E37" s="313"/>
      <c r="F37" s="1450"/>
      <c r="G37" s="1450"/>
      <c r="H37" s="1450"/>
      <c r="I37" s="130"/>
      <c r="J37" s="1450"/>
      <c r="K37" s="1450"/>
      <c r="L37" s="1450"/>
      <c r="M37" s="261"/>
      <c r="N37" s="1450"/>
      <c r="O37" s="1450"/>
      <c r="P37" s="1450"/>
      <c r="Q37" s="261"/>
      <c r="R37" s="1450"/>
      <c r="S37" s="1450"/>
      <c r="T37" s="1450"/>
      <c r="U37" s="261"/>
      <c r="V37" s="1446"/>
      <c r="W37" s="1446"/>
      <c r="X37" s="1446"/>
      <c r="Y37" s="808"/>
      <c r="Z37" s="4"/>
    </row>
    <row r="38" spans="1:26" ht="12" customHeight="1">
      <c r="A38" s="4"/>
      <c r="B38" s="32"/>
      <c r="C38" s="1451" t="s">
        <v>194</v>
      </c>
      <c r="D38" s="1451"/>
      <c r="E38" s="1220"/>
      <c r="F38" s="1450"/>
      <c r="G38" s="1450"/>
      <c r="H38" s="1450"/>
      <c r="I38" s="130"/>
      <c r="J38" s="1450"/>
      <c r="K38" s="1450"/>
      <c r="L38" s="1450"/>
      <c r="M38" s="261"/>
      <c r="N38" s="1450"/>
      <c r="O38" s="1450"/>
      <c r="P38" s="1450"/>
      <c r="Q38" s="261"/>
      <c r="R38" s="1450"/>
      <c r="S38" s="1450"/>
      <c r="T38" s="1450"/>
      <c r="U38" s="261"/>
      <c r="V38" s="1446"/>
      <c r="W38" s="1446"/>
      <c r="X38" s="1446"/>
      <c r="Y38" s="808"/>
      <c r="Z38" s="4"/>
    </row>
    <row r="39" spans="1:26" ht="12" customHeight="1">
      <c r="A39" s="4"/>
      <c r="B39" s="32"/>
      <c r="C39" s="1447" t="s">
        <v>192</v>
      </c>
      <c r="D39" s="1447"/>
      <c r="E39" s="131"/>
      <c r="F39" s="1448">
        <v>-6.1999999999999957</v>
      </c>
      <c r="G39" s="1448"/>
      <c r="H39" s="1448"/>
      <c r="I39" s="130"/>
      <c r="J39" s="1448">
        <v>-6</v>
      </c>
      <c r="K39" s="1448"/>
      <c r="L39" s="1448"/>
      <c r="M39" s="261"/>
      <c r="N39" s="1448">
        <v>-6.2000000000000028</v>
      </c>
      <c r="O39" s="1448"/>
      <c r="P39" s="1448"/>
      <c r="Q39" s="261"/>
      <c r="R39" s="1448">
        <v>-5.3999999999999986</v>
      </c>
      <c r="S39" s="1448"/>
      <c r="T39" s="1448"/>
      <c r="U39" s="261"/>
      <c r="V39" s="1449">
        <f>+V30-V29</f>
        <v>-5.7000000000000028</v>
      </c>
      <c r="W39" s="1449"/>
      <c r="X39" s="1449"/>
      <c r="Y39" s="808"/>
      <c r="Z39" s="4"/>
    </row>
    <row r="40" spans="1:26" ht="12" customHeight="1">
      <c r="A40" s="4"/>
      <c r="B40" s="32"/>
      <c r="C40" s="1447" t="s">
        <v>176</v>
      </c>
      <c r="D40" s="1447"/>
      <c r="E40" s="131"/>
      <c r="F40" s="1448">
        <v>-3.5</v>
      </c>
      <c r="G40" s="1448"/>
      <c r="H40" s="1448"/>
      <c r="I40" s="130"/>
      <c r="J40" s="1448">
        <v>-4.6000000000000014</v>
      </c>
      <c r="K40" s="1448"/>
      <c r="L40" s="1448"/>
      <c r="M40" s="261"/>
      <c r="N40" s="1448">
        <v>-4.1000000000000014</v>
      </c>
      <c r="O40" s="1448"/>
      <c r="P40" s="1448"/>
      <c r="Q40" s="261"/>
      <c r="R40" s="1448">
        <v>-4.0999999999999979</v>
      </c>
      <c r="S40" s="1448"/>
      <c r="T40" s="1448"/>
      <c r="U40" s="261"/>
      <c r="V40" s="1449">
        <f>+V33-V32</f>
        <v>-3.6000000000000014</v>
      </c>
      <c r="W40" s="1449"/>
      <c r="X40" s="1449"/>
      <c r="Y40" s="808"/>
      <c r="Z40" s="4"/>
    </row>
    <row r="41" spans="1:26" ht="12" customHeight="1">
      <c r="A41" s="4"/>
      <c r="B41" s="32"/>
      <c r="C41" s="1447" t="s">
        <v>193</v>
      </c>
      <c r="D41" s="1447"/>
      <c r="E41" s="131"/>
      <c r="F41" s="1448">
        <v>-9.7999999999999972</v>
      </c>
      <c r="G41" s="1448"/>
      <c r="H41" s="1448"/>
      <c r="I41" s="130"/>
      <c r="J41" s="1448">
        <v>-8.6000000000000014</v>
      </c>
      <c r="K41" s="1448"/>
      <c r="L41" s="1448"/>
      <c r="M41" s="261"/>
      <c r="N41" s="1448">
        <v>-8.8000000000000043</v>
      </c>
      <c r="O41" s="1448"/>
      <c r="P41" s="1448"/>
      <c r="Q41" s="261"/>
      <c r="R41" s="1448">
        <v>-11.399999999999999</v>
      </c>
      <c r="S41" s="1448"/>
      <c r="T41" s="1448"/>
      <c r="U41" s="261"/>
      <c r="V41" s="1449">
        <f>+V36-V35</f>
        <v>-12.100000000000001</v>
      </c>
      <c r="W41" s="1449"/>
      <c r="X41" s="1449"/>
      <c r="Y41" s="808"/>
      <c r="Z41" s="4"/>
    </row>
    <row r="42" spans="1:26" ht="11.25" customHeight="1">
      <c r="A42" s="4"/>
      <c r="B42" s="32"/>
      <c r="C42" s="1221"/>
      <c r="D42" s="1221"/>
      <c r="E42" s="131"/>
      <c r="F42" s="818"/>
      <c r="G42" s="818"/>
      <c r="H42" s="818"/>
      <c r="I42" s="262"/>
      <c r="J42" s="818"/>
      <c r="K42" s="818"/>
      <c r="L42" s="818"/>
      <c r="M42" s="130"/>
      <c r="N42" s="818"/>
      <c r="O42" s="818"/>
      <c r="P42" s="818"/>
      <c r="Q42" s="130"/>
      <c r="R42" s="818"/>
      <c r="S42" s="818"/>
      <c r="T42" s="818"/>
      <c r="U42" s="261"/>
      <c r="V42" s="819"/>
      <c r="W42" s="819"/>
      <c r="X42" s="819"/>
      <c r="Y42" s="808"/>
      <c r="Z42" s="4"/>
    </row>
    <row r="43" spans="1:26" ht="5.25" customHeight="1" thickBot="1">
      <c r="A43" s="4"/>
      <c r="B43" s="32"/>
      <c r="C43" s="806"/>
      <c r="D43" s="32"/>
      <c r="E43" s="1226"/>
      <c r="F43" s="1226"/>
      <c r="G43" s="1226"/>
      <c r="H43" s="1226"/>
      <c r="I43" s="1226"/>
      <c r="J43" s="1226"/>
      <c r="K43" s="1226"/>
      <c r="L43" s="1232"/>
      <c r="M43" s="1226"/>
      <c r="N43" s="1226"/>
      <c r="O43" s="1226"/>
      <c r="P43" s="1226"/>
      <c r="Q43" s="1226"/>
      <c r="R43" s="1226"/>
      <c r="S43" s="1226"/>
      <c r="T43" s="1226"/>
      <c r="U43" s="1226"/>
      <c r="V43" s="1414"/>
      <c r="W43" s="1414"/>
      <c r="X43" s="1414"/>
      <c r="Y43" s="808"/>
      <c r="Z43" s="4"/>
    </row>
    <row r="44" spans="1:26" s="28" customFormat="1" ht="13.5" customHeight="1" thickBot="1">
      <c r="A44" s="813"/>
      <c r="B44" s="20"/>
      <c r="C44" s="1415" t="s">
        <v>482</v>
      </c>
      <c r="D44" s="1416"/>
      <c r="E44" s="1416"/>
      <c r="F44" s="1416"/>
      <c r="G44" s="1416"/>
      <c r="H44" s="1416"/>
      <c r="I44" s="1416"/>
      <c r="J44" s="1416"/>
      <c r="K44" s="1416"/>
      <c r="L44" s="1416"/>
      <c r="M44" s="1416"/>
      <c r="N44" s="1416"/>
      <c r="O44" s="1416"/>
      <c r="P44" s="1416"/>
      <c r="Q44" s="1416"/>
      <c r="R44" s="1416"/>
      <c r="S44" s="1416"/>
      <c r="T44" s="1416"/>
      <c r="U44" s="1416"/>
      <c r="V44" s="1416"/>
      <c r="W44" s="1416"/>
      <c r="X44" s="1417"/>
      <c r="Y44" s="814"/>
      <c r="Z44" s="813"/>
    </row>
    <row r="45" spans="1:26" s="28" customFormat="1" ht="4.5" customHeight="1">
      <c r="A45" s="813"/>
      <c r="B45" s="20"/>
      <c r="C45" s="1418" t="s">
        <v>179</v>
      </c>
      <c r="D45" s="1419"/>
      <c r="E45" s="19"/>
      <c r="F45" s="19"/>
      <c r="G45" s="19"/>
      <c r="H45" s="19"/>
      <c r="I45" s="19"/>
      <c r="J45" s="19"/>
      <c r="K45" s="19"/>
      <c r="L45" s="19"/>
      <c r="M45" s="19"/>
      <c r="N45" s="19"/>
      <c r="O45" s="19"/>
      <c r="P45" s="19"/>
      <c r="Q45" s="19"/>
      <c r="R45" s="19"/>
      <c r="S45" s="19"/>
      <c r="T45" s="19"/>
      <c r="U45" s="19"/>
      <c r="V45" s="19"/>
      <c r="W45" s="19"/>
      <c r="X45" s="19"/>
      <c r="Y45" s="814"/>
      <c r="Z45" s="813"/>
    </row>
    <row r="46" spans="1:26" s="28" customFormat="1" ht="12.75" customHeight="1">
      <c r="A46" s="813"/>
      <c r="B46" s="20"/>
      <c r="C46" s="1419"/>
      <c r="D46" s="1419"/>
      <c r="E46" s="1232"/>
      <c r="F46" s="1421">
        <v>2012</v>
      </c>
      <c r="G46" s="1421"/>
      <c r="H46" s="1421"/>
      <c r="I46" s="1421"/>
      <c r="J46" s="1421"/>
      <c r="K46" s="1421"/>
      <c r="L46" s="1421"/>
      <c r="M46" s="1421"/>
      <c r="N46" s="1421"/>
      <c r="O46" s="1421"/>
      <c r="P46" s="1421"/>
      <c r="Q46" s="261"/>
      <c r="R46" s="1422">
        <v>2013</v>
      </c>
      <c r="S46" s="1422"/>
      <c r="T46" s="1422"/>
      <c r="U46" s="1422"/>
      <c r="V46" s="1422"/>
      <c r="W46" s="1422"/>
      <c r="X46" s="1422"/>
      <c r="Y46" s="814"/>
      <c r="Z46" s="813"/>
    </row>
    <row r="47" spans="1:26" s="28" customFormat="1" ht="12.75" customHeight="1">
      <c r="A47" s="813"/>
      <c r="B47" s="20"/>
      <c r="C47" s="1233"/>
      <c r="D47" s="1233"/>
      <c r="E47" s="1215"/>
      <c r="F47" s="1452" t="str">
        <f>+F7</f>
        <v>2.trimestre</v>
      </c>
      <c r="G47" s="1452"/>
      <c r="H47" s="1452"/>
      <c r="I47" s="1232"/>
      <c r="J47" s="1410" t="str">
        <f>+J7</f>
        <v>3.trimestre</v>
      </c>
      <c r="K47" s="1410"/>
      <c r="L47" s="1410"/>
      <c r="M47" s="1232"/>
      <c r="N47" s="1410" t="str">
        <f>+N7</f>
        <v>3.trimestre</v>
      </c>
      <c r="O47" s="1410"/>
      <c r="P47" s="1410"/>
      <c r="Q47" s="809"/>
      <c r="R47" s="1410" t="str">
        <f>+R7</f>
        <v>1.trimestre</v>
      </c>
      <c r="S47" s="1410"/>
      <c r="T47" s="1410"/>
      <c r="U47" s="261"/>
      <c r="V47" s="1410" t="str">
        <f>+V7</f>
        <v>2.trimestre</v>
      </c>
      <c r="W47" s="1410"/>
      <c r="X47" s="1410"/>
      <c r="Y47" s="814"/>
      <c r="Z47" s="813"/>
    </row>
    <row r="48" spans="1:26" s="28" customFormat="1" ht="12.75" customHeight="1">
      <c r="A48" s="813"/>
      <c r="B48" s="20"/>
      <c r="C48" s="1233"/>
      <c r="D48" s="1233"/>
      <c r="E48" s="1233"/>
      <c r="F48" s="820" t="s">
        <v>180</v>
      </c>
      <c r="G48" s="797"/>
      <c r="H48" s="821" t="s">
        <v>115</v>
      </c>
      <c r="I48" s="1233"/>
      <c r="J48" s="820" t="s">
        <v>180</v>
      </c>
      <c r="K48" s="797"/>
      <c r="L48" s="821" t="s">
        <v>115</v>
      </c>
      <c r="M48" s="1233"/>
      <c r="N48" s="820" t="s">
        <v>180</v>
      </c>
      <c r="O48" s="797"/>
      <c r="P48" s="821" t="s">
        <v>115</v>
      </c>
      <c r="Q48" s="797"/>
      <c r="R48" s="820" t="s">
        <v>180</v>
      </c>
      <c r="S48" s="797"/>
      <c r="T48" s="821" t="s">
        <v>115</v>
      </c>
      <c r="U48" s="797"/>
      <c r="V48" s="820" t="s">
        <v>180</v>
      </c>
      <c r="W48" s="797"/>
      <c r="X48" s="821" t="s">
        <v>115</v>
      </c>
      <c r="Y48" s="814"/>
      <c r="Z48" s="813"/>
    </row>
    <row r="49" spans="1:26" s="28" customFormat="1" ht="3" customHeight="1">
      <c r="A49" s="813"/>
      <c r="B49" s="20"/>
      <c r="C49" s="1233"/>
      <c r="D49" s="1233"/>
      <c r="E49" s="1233"/>
      <c r="F49" s="1266"/>
      <c r="G49" s="797"/>
      <c r="H49" s="1267"/>
      <c r="I49" s="1233"/>
      <c r="J49" s="1266"/>
      <c r="K49" s="797"/>
      <c r="L49" s="1267"/>
      <c r="M49" s="1233"/>
      <c r="N49" s="1268"/>
      <c r="O49" s="797"/>
      <c r="P49" s="1267"/>
      <c r="Q49" s="261"/>
      <c r="R49" s="1268"/>
      <c r="S49" s="797"/>
      <c r="T49" s="1267"/>
      <c r="U49" s="261"/>
      <c r="V49" s="1268"/>
      <c r="W49" s="797"/>
      <c r="X49" s="1267"/>
      <c r="Y49" s="814"/>
      <c r="Z49" s="813"/>
    </row>
    <row r="50" spans="1:26" s="28" customFormat="1" ht="12.75" customHeight="1">
      <c r="A50" s="813"/>
      <c r="B50" s="1237"/>
      <c r="C50" s="1411" t="s">
        <v>13</v>
      </c>
      <c r="D50" s="1411"/>
      <c r="E50" s="1269"/>
      <c r="F50" s="1238">
        <v>4688.2</v>
      </c>
      <c r="G50" s="1270"/>
      <c r="H50" s="1243">
        <v>100</v>
      </c>
      <c r="I50" s="1271"/>
      <c r="J50" s="1238">
        <v>4656.3</v>
      </c>
      <c r="K50" s="1270"/>
      <c r="L50" s="1243">
        <v>100</v>
      </c>
      <c r="M50" s="811"/>
      <c r="N50" s="1238">
        <v>4531.8</v>
      </c>
      <c r="O50" s="1270"/>
      <c r="P50" s="1243">
        <v>100</v>
      </c>
      <c r="Q50" s="811"/>
      <c r="R50" s="1238">
        <v>4433.2</v>
      </c>
      <c r="S50" s="1270"/>
      <c r="T50" s="1243">
        <v>100</v>
      </c>
      <c r="U50" s="811"/>
      <c r="V50" s="986">
        <v>4505.6000000000004</v>
      </c>
      <c r="W50" s="1359"/>
      <c r="X50" s="1360">
        <f>+V50/V50*100</f>
        <v>100</v>
      </c>
      <c r="Y50" s="814"/>
      <c r="Z50" s="813"/>
    </row>
    <row r="51" spans="1:26" s="28" customFormat="1" ht="12.75" customHeight="1">
      <c r="A51" s="813"/>
      <c r="B51" s="20"/>
      <c r="C51" s="132"/>
      <c r="D51" s="1221" t="s">
        <v>74</v>
      </c>
      <c r="E51" s="822"/>
      <c r="F51" s="990">
        <v>2470.9</v>
      </c>
      <c r="G51" s="262"/>
      <c r="H51" s="1272">
        <v>52.704662770359633</v>
      </c>
      <c r="I51" s="818"/>
      <c r="J51" s="990">
        <v>2451.5</v>
      </c>
      <c r="K51" s="262"/>
      <c r="L51" s="1272">
        <v>52.649099070077099</v>
      </c>
      <c r="M51" s="261"/>
      <c r="N51" s="990">
        <v>2391.1999999999998</v>
      </c>
      <c r="O51" s="262"/>
      <c r="P51" s="1272">
        <v>52.764905776953967</v>
      </c>
      <c r="Q51" s="261"/>
      <c r="R51" s="990">
        <v>2327.3000000000002</v>
      </c>
      <c r="S51" s="262"/>
      <c r="T51" s="1272">
        <v>52.497067580979881</v>
      </c>
      <c r="U51" s="261"/>
      <c r="V51" s="988">
        <v>2360.5</v>
      </c>
      <c r="W51" s="1361"/>
      <c r="X51" s="1362">
        <f>+V51/V50*100</f>
        <v>52.39035866477272</v>
      </c>
      <c r="Y51" s="814"/>
      <c r="Z51" s="813"/>
    </row>
    <row r="52" spans="1:26" s="28" customFormat="1" ht="12.75" customHeight="1">
      <c r="A52" s="813"/>
      <c r="B52" s="20"/>
      <c r="C52" s="132"/>
      <c r="D52" s="1221" t="s">
        <v>73</v>
      </c>
      <c r="E52" s="822"/>
      <c r="F52" s="990">
        <v>2217.3000000000002</v>
      </c>
      <c r="G52" s="262"/>
      <c r="H52" s="1272">
        <v>47.295337229640374</v>
      </c>
      <c r="I52" s="818"/>
      <c r="J52" s="990">
        <v>2204.8000000000002</v>
      </c>
      <c r="K52" s="262"/>
      <c r="L52" s="1272">
        <v>47.350900929922901</v>
      </c>
      <c r="M52" s="261"/>
      <c r="N52" s="990">
        <v>2140.6</v>
      </c>
      <c r="O52" s="262"/>
      <c r="P52" s="1272">
        <v>47.235094223046026</v>
      </c>
      <c r="Q52" s="261"/>
      <c r="R52" s="990">
        <v>2106</v>
      </c>
      <c r="S52" s="262"/>
      <c r="T52" s="1272">
        <v>47.505188125958675</v>
      </c>
      <c r="U52" s="261"/>
      <c r="V52" s="988">
        <v>2145.1</v>
      </c>
      <c r="W52" s="1361"/>
      <c r="X52" s="1362">
        <f>+V52/V50*100</f>
        <v>47.609641335227266</v>
      </c>
      <c r="Y52" s="814"/>
      <c r="Z52" s="813"/>
    </row>
    <row r="53" spans="1:26" s="28" customFormat="1" ht="15.75" customHeight="1">
      <c r="A53" s="813"/>
      <c r="B53" s="20"/>
      <c r="C53" s="138" t="s">
        <v>176</v>
      </c>
      <c r="D53" s="297"/>
      <c r="E53" s="1232"/>
      <c r="F53" s="1257">
        <v>271.60000000000002</v>
      </c>
      <c r="G53" s="823"/>
      <c r="H53" s="1244">
        <v>5.7932682052813451</v>
      </c>
      <c r="I53" s="1273"/>
      <c r="J53" s="1257">
        <v>274</v>
      </c>
      <c r="K53" s="823"/>
      <c r="L53" s="1244">
        <v>5.8845005691214052</v>
      </c>
      <c r="M53" s="261"/>
      <c r="N53" s="1257">
        <v>247.3</v>
      </c>
      <c r="O53" s="823"/>
      <c r="P53" s="1244">
        <v>5.4569928063903967</v>
      </c>
      <c r="Q53" s="261"/>
      <c r="R53" s="1257">
        <v>228.5</v>
      </c>
      <c r="S53" s="823"/>
      <c r="T53" s="1244">
        <v>5.1542903545971308</v>
      </c>
      <c r="U53" s="261"/>
      <c r="V53" s="987">
        <v>238.6</v>
      </c>
      <c r="W53" s="1363"/>
      <c r="X53" s="1364">
        <f>+V53/V$50*100</f>
        <v>5.2956321022727266</v>
      </c>
      <c r="Y53" s="814"/>
      <c r="Z53" s="813"/>
    </row>
    <row r="54" spans="1:26" s="28" customFormat="1" ht="12.75" customHeight="1">
      <c r="A54" s="813"/>
      <c r="B54" s="20"/>
      <c r="C54" s="249"/>
      <c r="D54" s="551" t="s">
        <v>74</v>
      </c>
      <c r="E54" s="822"/>
      <c r="F54" s="990">
        <v>148.30000000000001</v>
      </c>
      <c r="G54" s="262"/>
      <c r="H54" s="1272">
        <v>54.602356406480112</v>
      </c>
      <c r="I54" s="818"/>
      <c r="J54" s="990">
        <v>152.6</v>
      </c>
      <c r="K54" s="262"/>
      <c r="L54" s="1272">
        <v>55.693430656934304</v>
      </c>
      <c r="M54" s="261"/>
      <c r="N54" s="990">
        <v>137.4</v>
      </c>
      <c r="O54" s="262"/>
      <c r="P54" s="1272">
        <v>55.560048524059845</v>
      </c>
      <c r="Q54" s="261"/>
      <c r="R54" s="990">
        <v>127.7</v>
      </c>
      <c r="S54" s="262"/>
      <c r="T54" s="1272">
        <v>55.886214442013127</v>
      </c>
      <c r="U54" s="261"/>
      <c r="V54" s="988">
        <v>131.30000000000001</v>
      </c>
      <c r="W54" s="1361"/>
      <c r="X54" s="1362">
        <f>+V54/V53*100</f>
        <v>55.029337803855825</v>
      </c>
      <c r="Y54" s="814"/>
      <c r="Z54" s="813"/>
    </row>
    <row r="55" spans="1:26" s="28" customFormat="1" ht="12.75" customHeight="1">
      <c r="A55" s="813"/>
      <c r="B55" s="20"/>
      <c r="C55" s="249"/>
      <c r="D55" s="551" t="s">
        <v>73</v>
      </c>
      <c r="E55" s="822"/>
      <c r="F55" s="990">
        <v>123.3</v>
      </c>
      <c r="G55" s="262"/>
      <c r="H55" s="1272">
        <v>45.397643593519874</v>
      </c>
      <c r="I55" s="818"/>
      <c r="J55" s="990">
        <v>121.4</v>
      </c>
      <c r="K55" s="262"/>
      <c r="L55" s="1272">
        <v>44.306569343065696</v>
      </c>
      <c r="M55" s="261"/>
      <c r="N55" s="990">
        <v>109.8</v>
      </c>
      <c r="O55" s="262"/>
      <c r="P55" s="1272">
        <v>44.399514759401534</v>
      </c>
      <c r="Q55" s="261"/>
      <c r="R55" s="990">
        <v>100.8</v>
      </c>
      <c r="S55" s="262"/>
      <c r="T55" s="1272">
        <v>44.113785557986866</v>
      </c>
      <c r="U55" s="261"/>
      <c r="V55" s="988">
        <v>107.3</v>
      </c>
      <c r="W55" s="1361"/>
      <c r="X55" s="1362">
        <f>+V55/V53*100</f>
        <v>44.970662196144175</v>
      </c>
      <c r="Y55" s="814"/>
      <c r="Z55" s="813"/>
    </row>
    <row r="56" spans="1:26" s="28" customFormat="1" ht="15.75" customHeight="1">
      <c r="A56" s="813"/>
      <c r="B56" s="20"/>
      <c r="C56" s="138" t="s">
        <v>281</v>
      </c>
      <c r="D56" s="297"/>
      <c r="E56" s="822"/>
      <c r="F56" s="1257">
        <v>1099.4000000000001</v>
      </c>
      <c r="G56" s="823"/>
      <c r="H56" s="1244">
        <v>23.450364745531338</v>
      </c>
      <c r="I56" s="1273"/>
      <c r="J56" s="1257">
        <v>1073.2</v>
      </c>
      <c r="K56" s="823"/>
      <c r="L56" s="1244">
        <v>23.048343105040484</v>
      </c>
      <c r="M56" s="261"/>
      <c r="N56" s="1257">
        <v>1036.8</v>
      </c>
      <c r="O56" s="823"/>
      <c r="P56" s="1244">
        <v>22.878326492784325</v>
      </c>
      <c r="Q56" s="261"/>
      <c r="R56" s="1257">
        <v>996.7</v>
      </c>
      <c r="S56" s="823"/>
      <c r="T56" s="1244">
        <v>22.482631056573133</v>
      </c>
      <c r="U56" s="261"/>
      <c r="V56" s="987">
        <v>1019.1</v>
      </c>
      <c r="W56" s="1363"/>
      <c r="X56" s="1364">
        <f>+V56/V$50*100</f>
        <v>22.618519176136363</v>
      </c>
      <c r="Y56" s="1274"/>
      <c r="Z56" s="813"/>
    </row>
    <row r="57" spans="1:26" s="28" customFormat="1" ht="12.75" customHeight="1">
      <c r="A57" s="813"/>
      <c r="B57" s="20"/>
      <c r="C57" s="249"/>
      <c r="D57" s="551" t="s">
        <v>74</v>
      </c>
      <c r="E57" s="822"/>
      <c r="F57" s="990">
        <v>571.29999999999995</v>
      </c>
      <c r="G57" s="262"/>
      <c r="H57" s="1272">
        <v>51.964708022557751</v>
      </c>
      <c r="I57" s="818"/>
      <c r="J57" s="990">
        <v>550</v>
      </c>
      <c r="K57" s="262"/>
      <c r="L57" s="1272">
        <v>51.248602310846067</v>
      </c>
      <c r="M57" s="261"/>
      <c r="N57" s="990">
        <v>534.9</v>
      </c>
      <c r="O57" s="262"/>
      <c r="P57" s="1272">
        <v>51.591435185185183</v>
      </c>
      <c r="Q57" s="261"/>
      <c r="R57" s="990">
        <v>510.8</v>
      </c>
      <c r="S57" s="262"/>
      <c r="T57" s="1272">
        <v>51.249122102939701</v>
      </c>
      <c r="U57" s="261"/>
      <c r="V57" s="988">
        <v>526.4</v>
      </c>
      <c r="W57" s="1361"/>
      <c r="X57" s="1362">
        <f>+V57/V56*100</f>
        <v>51.65341968403493</v>
      </c>
      <c r="Y57" s="814"/>
      <c r="Z57" s="813"/>
    </row>
    <row r="58" spans="1:26" s="28" customFormat="1" ht="12.75" customHeight="1">
      <c r="A58" s="813"/>
      <c r="B58" s="20"/>
      <c r="C58" s="249"/>
      <c r="D58" s="551" t="s">
        <v>73</v>
      </c>
      <c r="E58" s="822"/>
      <c r="F58" s="990">
        <v>528.1</v>
      </c>
      <c r="G58" s="262"/>
      <c r="H58" s="1272">
        <v>48.035291977442242</v>
      </c>
      <c r="I58" s="818"/>
      <c r="J58" s="990">
        <v>523.20000000000005</v>
      </c>
      <c r="K58" s="262"/>
      <c r="L58" s="1272">
        <v>48.751397689153933</v>
      </c>
      <c r="M58" s="261"/>
      <c r="N58" s="990">
        <v>501.8</v>
      </c>
      <c r="O58" s="262"/>
      <c r="P58" s="1272">
        <v>48.398919753086425</v>
      </c>
      <c r="Q58" s="261"/>
      <c r="R58" s="990">
        <v>485.9</v>
      </c>
      <c r="S58" s="262"/>
      <c r="T58" s="1272">
        <v>48.750877897060299</v>
      </c>
      <c r="U58" s="261"/>
      <c r="V58" s="988">
        <v>492.6</v>
      </c>
      <c r="W58" s="1361"/>
      <c r="X58" s="1362">
        <f>+V58/V56*100</f>
        <v>48.33676773623786</v>
      </c>
      <c r="Y58" s="814"/>
      <c r="Z58" s="813"/>
    </row>
    <row r="59" spans="1:26" s="28" customFormat="1" ht="15.75" customHeight="1">
      <c r="A59" s="813"/>
      <c r="B59" s="20"/>
      <c r="C59" s="138" t="s">
        <v>282</v>
      </c>
      <c r="D59" s="297"/>
      <c r="E59" s="822"/>
      <c r="F59" s="1257">
        <v>1303.5999999999999</v>
      </c>
      <c r="G59" s="823"/>
      <c r="H59" s="1244">
        <v>27.805980973507953</v>
      </c>
      <c r="I59" s="1273"/>
      <c r="J59" s="1257">
        <v>1283.5999999999999</v>
      </c>
      <c r="K59" s="823"/>
      <c r="L59" s="1244">
        <v>27.566952301183338</v>
      </c>
      <c r="M59" s="261"/>
      <c r="N59" s="1257">
        <v>1260.5</v>
      </c>
      <c r="O59" s="823"/>
      <c r="P59" s="1244">
        <v>27.814554922988656</v>
      </c>
      <c r="Q59" s="261"/>
      <c r="R59" s="1257">
        <v>1254.5999999999999</v>
      </c>
      <c r="S59" s="823"/>
      <c r="T59" s="1244">
        <v>28.300099251105294</v>
      </c>
      <c r="U59" s="261"/>
      <c r="V59" s="987">
        <v>1253.4000000000001</v>
      </c>
      <c r="W59" s="1363"/>
      <c r="X59" s="1364">
        <f>+V59/V$50*100</f>
        <v>27.818714488636363</v>
      </c>
      <c r="Y59" s="814"/>
      <c r="Z59" s="813"/>
    </row>
    <row r="60" spans="1:26" s="28" customFormat="1" ht="12.75" customHeight="1">
      <c r="A60" s="813"/>
      <c r="B60" s="20"/>
      <c r="C60" s="249"/>
      <c r="D60" s="551" t="s">
        <v>74</v>
      </c>
      <c r="E60" s="822"/>
      <c r="F60" s="990">
        <v>670.4</v>
      </c>
      <c r="G60" s="262"/>
      <c r="H60" s="1272">
        <v>51.42681804234428</v>
      </c>
      <c r="I60" s="818"/>
      <c r="J60" s="990">
        <v>664.3</v>
      </c>
      <c r="K60" s="262"/>
      <c r="L60" s="1272">
        <v>51.752882517918351</v>
      </c>
      <c r="M60" s="261"/>
      <c r="N60" s="990">
        <v>653.9</v>
      </c>
      <c r="O60" s="262"/>
      <c r="P60" s="1272">
        <v>51.876239587465292</v>
      </c>
      <c r="Q60" s="261"/>
      <c r="R60" s="990">
        <v>638.29999999999995</v>
      </c>
      <c r="S60" s="262"/>
      <c r="T60" s="1272">
        <v>50.876773473617085</v>
      </c>
      <c r="U60" s="261"/>
      <c r="V60" s="988">
        <v>638.1</v>
      </c>
      <c r="W60" s="1361"/>
      <c r="X60" s="1362">
        <f>+V60/V59*100</f>
        <v>50.909526089037819</v>
      </c>
      <c r="Y60" s="814"/>
      <c r="Z60" s="813"/>
    </row>
    <row r="61" spans="1:26" s="28" customFormat="1" ht="12.75" customHeight="1">
      <c r="A61" s="813"/>
      <c r="B61" s="20"/>
      <c r="C61" s="249"/>
      <c r="D61" s="551" t="s">
        <v>73</v>
      </c>
      <c r="E61" s="822"/>
      <c r="F61" s="990">
        <v>633.20000000000005</v>
      </c>
      <c r="G61" s="262"/>
      <c r="H61" s="1272">
        <v>48.573181957655734</v>
      </c>
      <c r="I61" s="818"/>
      <c r="J61" s="990">
        <v>619.29999999999995</v>
      </c>
      <c r="K61" s="262"/>
      <c r="L61" s="1272">
        <v>48.247117482081649</v>
      </c>
      <c r="M61" s="261"/>
      <c r="N61" s="990">
        <v>606.6</v>
      </c>
      <c r="O61" s="262"/>
      <c r="P61" s="1272">
        <v>48.123760412534708</v>
      </c>
      <c r="Q61" s="261"/>
      <c r="R61" s="990">
        <v>616.29999999999995</v>
      </c>
      <c r="S61" s="262"/>
      <c r="T61" s="1272">
        <v>49.123226526382915</v>
      </c>
      <c r="U61" s="261"/>
      <c r="V61" s="988">
        <v>615.29999999999995</v>
      </c>
      <c r="W61" s="1361"/>
      <c r="X61" s="1362">
        <f>+V61/V59*100</f>
        <v>49.090473910962174</v>
      </c>
      <c r="Y61" s="814"/>
      <c r="Z61" s="813"/>
    </row>
    <row r="62" spans="1:26" s="28" customFormat="1" ht="15.75" customHeight="1">
      <c r="A62" s="813"/>
      <c r="B62" s="20"/>
      <c r="C62" s="138" t="s">
        <v>481</v>
      </c>
      <c r="D62" s="297"/>
      <c r="E62" s="822"/>
      <c r="F62" s="1257">
        <v>1724.6</v>
      </c>
      <c r="G62" s="823"/>
      <c r="H62" s="1244">
        <v>36.785973294654667</v>
      </c>
      <c r="I62" s="1273"/>
      <c r="J62" s="1257">
        <v>1729</v>
      </c>
      <c r="K62" s="823"/>
      <c r="L62" s="1244">
        <v>37.132487167923031</v>
      </c>
      <c r="M62" s="261"/>
      <c r="N62" s="1257">
        <v>1705.5</v>
      </c>
      <c r="O62" s="823"/>
      <c r="P62" s="1244">
        <v>37.634052694293658</v>
      </c>
      <c r="Q62" s="261"/>
      <c r="R62" s="1257">
        <v>1692.3</v>
      </c>
      <c r="S62" s="823"/>
      <c r="T62" s="1244">
        <v>38.173328521158531</v>
      </c>
      <c r="U62" s="261"/>
      <c r="V62" s="987">
        <v>1725.1</v>
      </c>
      <c r="W62" s="1363"/>
      <c r="X62" s="1364">
        <f>+V62/V$50*100</f>
        <v>38.287908380681813</v>
      </c>
      <c r="Y62" s="814"/>
      <c r="Z62" s="813"/>
    </row>
    <row r="63" spans="1:26" s="28" customFormat="1" ht="12.75" customHeight="1">
      <c r="A63" s="813"/>
      <c r="B63" s="20"/>
      <c r="C63" s="249"/>
      <c r="D63" s="551" t="s">
        <v>74</v>
      </c>
      <c r="E63" s="822"/>
      <c r="F63" s="990">
        <v>902.4</v>
      </c>
      <c r="G63" s="262"/>
      <c r="H63" s="1272">
        <v>52.325176852603505</v>
      </c>
      <c r="I63" s="818"/>
      <c r="J63" s="990">
        <v>900.2</v>
      </c>
      <c r="K63" s="262"/>
      <c r="L63" s="1272">
        <v>52.064777327935232</v>
      </c>
      <c r="M63" s="261"/>
      <c r="N63" s="990">
        <v>890.4</v>
      </c>
      <c r="O63" s="262"/>
      <c r="P63" s="1272">
        <v>52.207563764291997</v>
      </c>
      <c r="Q63" s="261"/>
      <c r="R63" s="990">
        <v>882.9</v>
      </c>
      <c r="S63" s="262"/>
      <c r="T63" s="1272">
        <v>52.171600780003544</v>
      </c>
      <c r="U63" s="261"/>
      <c r="V63" s="988">
        <v>899.9</v>
      </c>
      <c r="W63" s="1361"/>
      <c r="X63" s="1362">
        <f>+V63/V62*100</f>
        <v>52.165091878731673</v>
      </c>
      <c r="Y63" s="814"/>
      <c r="Z63" s="813"/>
    </row>
    <row r="64" spans="1:26" s="28" customFormat="1" ht="12.75" customHeight="1">
      <c r="A64" s="813"/>
      <c r="B64" s="20"/>
      <c r="C64" s="249"/>
      <c r="D64" s="551" t="s">
        <v>73</v>
      </c>
      <c r="E64" s="822"/>
      <c r="F64" s="990">
        <v>822.2</v>
      </c>
      <c r="G64" s="262"/>
      <c r="H64" s="1272">
        <v>47.674823147396509</v>
      </c>
      <c r="I64" s="818"/>
      <c r="J64" s="990">
        <v>828.9</v>
      </c>
      <c r="K64" s="262"/>
      <c r="L64" s="1272">
        <v>47.941006362058992</v>
      </c>
      <c r="M64" s="261"/>
      <c r="N64" s="990">
        <v>815</v>
      </c>
      <c r="O64" s="262"/>
      <c r="P64" s="1272">
        <v>47.786572852535912</v>
      </c>
      <c r="Q64" s="261"/>
      <c r="R64" s="990">
        <v>809.4</v>
      </c>
      <c r="S64" s="262"/>
      <c r="T64" s="1272">
        <v>47.828399219996456</v>
      </c>
      <c r="U64" s="261"/>
      <c r="V64" s="988">
        <v>825.3</v>
      </c>
      <c r="W64" s="1361"/>
      <c r="X64" s="1362">
        <f>+V64/V62*100</f>
        <v>47.840704886673237</v>
      </c>
      <c r="Y64" s="814"/>
      <c r="Z64" s="813"/>
    </row>
    <row r="65" spans="1:26" s="28" customFormat="1" ht="15.75" customHeight="1">
      <c r="A65" s="813"/>
      <c r="B65" s="20"/>
      <c r="C65" s="138" t="s">
        <v>483</v>
      </c>
      <c r="D65" s="297"/>
      <c r="E65" s="822"/>
      <c r="F65" s="1257">
        <v>289.10000000000002</v>
      </c>
      <c r="G65" s="823"/>
      <c r="H65" s="1244">
        <v>6.1665457958278234</v>
      </c>
      <c r="I65" s="1273"/>
      <c r="J65" s="1257">
        <v>296.39999999999998</v>
      </c>
      <c r="K65" s="823"/>
      <c r="L65" s="1244">
        <v>6.3655692287868053</v>
      </c>
      <c r="M65" s="261"/>
      <c r="N65" s="1257">
        <v>281.7</v>
      </c>
      <c r="O65" s="823"/>
      <c r="P65" s="1244">
        <v>6.2160730835429625</v>
      </c>
      <c r="Q65" s="261"/>
      <c r="R65" s="1257">
        <v>261.3</v>
      </c>
      <c r="S65" s="823"/>
      <c r="T65" s="1244">
        <v>5.8941622304430217</v>
      </c>
      <c r="U65" s="261"/>
      <c r="V65" s="987">
        <v>269.39999999999998</v>
      </c>
      <c r="W65" s="1363"/>
      <c r="X65" s="1364">
        <f>+V65/V$50*100</f>
        <v>5.9792258522727266</v>
      </c>
      <c r="Y65" s="814"/>
      <c r="Z65" s="813"/>
    </row>
    <row r="66" spans="1:26" s="28" customFormat="1" ht="12.75" customHeight="1">
      <c r="A66" s="813"/>
      <c r="B66" s="20"/>
      <c r="C66" s="249"/>
      <c r="D66" s="551" t="s">
        <v>74</v>
      </c>
      <c r="E66" s="822"/>
      <c r="F66" s="990">
        <v>178.5</v>
      </c>
      <c r="G66" s="262"/>
      <c r="H66" s="1272">
        <v>61.743341404358354</v>
      </c>
      <c r="I66" s="818"/>
      <c r="J66" s="990">
        <v>184.4</v>
      </c>
      <c r="K66" s="262"/>
      <c r="L66" s="1272">
        <v>62.213225371120117</v>
      </c>
      <c r="M66" s="261"/>
      <c r="N66" s="990">
        <v>174.5</v>
      </c>
      <c r="O66" s="262"/>
      <c r="P66" s="1272">
        <v>61.945331913383036</v>
      </c>
      <c r="Q66" s="261"/>
      <c r="R66" s="990">
        <v>167.7</v>
      </c>
      <c r="S66" s="262"/>
      <c r="T66" s="1272">
        <v>64.179104477611943</v>
      </c>
      <c r="U66" s="261"/>
      <c r="V66" s="988">
        <v>164.7</v>
      </c>
      <c r="W66" s="1361"/>
      <c r="X66" s="1362">
        <f>+V66/V65*100</f>
        <v>61.1358574610245</v>
      </c>
      <c r="Y66" s="814"/>
      <c r="Z66" s="813"/>
    </row>
    <row r="67" spans="1:26" s="28" customFormat="1" ht="12.75" customHeight="1">
      <c r="A67" s="813"/>
      <c r="B67" s="20"/>
      <c r="C67" s="249"/>
      <c r="D67" s="551" t="s">
        <v>73</v>
      </c>
      <c r="E67" s="822"/>
      <c r="F67" s="990">
        <v>110.5</v>
      </c>
      <c r="G67" s="262"/>
      <c r="H67" s="1272">
        <v>38.222068488412312</v>
      </c>
      <c r="I67" s="818"/>
      <c r="J67" s="990">
        <v>112</v>
      </c>
      <c r="K67" s="262"/>
      <c r="L67" s="1272">
        <v>37.786774628879897</v>
      </c>
      <c r="M67" s="261"/>
      <c r="N67" s="990">
        <v>107.2</v>
      </c>
      <c r="O67" s="262"/>
      <c r="P67" s="1272">
        <v>38.054668086616971</v>
      </c>
      <c r="Q67" s="261"/>
      <c r="R67" s="990">
        <v>93.6</v>
      </c>
      <c r="S67" s="262"/>
      <c r="T67" s="1272">
        <v>35.820895522388057</v>
      </c>
      <c r="U67" s="261"/>
      <c r="V67" s="988">
        <v>104.7</v>
      </c>
      <c r="W67" s="1361"/>
      <c r="X67" s="1362">
        <f>+V67/V65*100</f>
        <v>38.864142538975507</v>
      </c>
      <c r="Y67" s="814"/>
      <c r="Z67" s="813"/>
    </row>
    <row r="68" spans="1:26" s="28" customFormat="1" ht="2.25" customHeight="1">
      <c r="A68" s="813"/>
      <c r="B68" s="20"/>
      <c r="C68" s="249"/>
      <c r="D68" s="1221"/>
      <c r="E68" s="822"/>
      <c r="F68" s="990"/>
      <c r="G68" s="1257"/>
      <c r="H68" s="990"/>
      <c r="I68" s="990"/>
      <c r="J68" s="990"/>
      <c r="K68" s="1257"/>
      <c r="L68" s="990"/>
      <c r="M68" s="990"/>
      <c r="N68" s="990"/>
      <c r="O68" s="1257"/>
      <c r="P68" s="990"/>
      <c r="Q68" s="990"/>
      <c r="R68" s="990"/>
      <c r="S68" s="1257"/>
      <c r="T68" s="990"/>
      <c r="U68" s="990"/>
      <c r="V68" s="990"/>
      <c r="W68" s="1257"/>
      <c r="X68" s="990"/>
      <c r="Y68" s="814"/>
      <c r="Z68" s="813"/>
    </row>
    <row r="69" spans="1:26" s="28" customFormat="1" ht="12" customHeight="1">
      <c r="A69" s="813"/>
      <c r="B69" s="20"/>
      <c r="C69" s="249"/>
      <c r="D69" s="551"/>
      <c r="E69" s="822"/>
      <c r="F69" s="248"/>
      <c r="G69" s="818"/>
      <c r="H69" s="824"/>
      <c r="I69" s="262"/>
      <c r="J69" s="248"/>
      <c r="K69" s="818"/>
      <c r="L69" s="824"/>
      <c r="M69" s="262"/>
      <c r="N69" s="248"/>
      <c r="O69" s="818"/>
      <c r="P69" s="824"/>
      <c r="Q69" s="818"/>
      <c r="R69" s="248"/>
      <c r="S69" s="818"/>
      <c r="T69" s="824"/>
      <c r="U69" s="818"/>
      <c r="V69" s="248"/>
      <c r="W69" s="823"/>
      <c r="X69" s="824"/>
      <c r="Y69" s="814"/>
      <c r="Z69" s="813"/>
    </row>
    <row r="70" spans="1:26" ht="12" customHeight="1">
      <c r="A70" s="4"/>
      <c r="B70" s="8"/>
      <c r="C70" s="54" t="s">
        <v>181</v>
      </c>
      <c r="D70" s="1"/>
      <c r="E70" s="133"/>
      <c r="F70" s="801" t="s">
        <v>92</v>
      </c>
      <c r="G70" s="262"/>
      <c r="H70" s="134"/>
      <c r="I70" s="262"/>
      <c r="J70" s="262"/>
      <c r="K70" s="262"/>
      <c r="L70" s="262"/>
      <c r="M70" s="262"/>
      <c r="N70" s="818"/>
      <c r="O70" s="818"/>
      <c r="P70" s="825"/>
      <c r="Q70" s="818"/>
      <c r="R70" s="826"/>
      <c r="S70" s="818"/>
      <c r="T70" s="818"/>
      <c r="U70" s="818"/>
      <c r="V70" s="827"/>
      <c r="W70" s="827"/>
      <c r="X70" s="827"/>
      <c r="Y70" s="808"/>
      <c r="Z70" s="4"/>
    </row>
    <row r="71" spans="1:26" s="796" customFormat="1" ht="13.5" customHeight="1">
      <c r="A71" s="795"/>
      <c r="B71" s="793"/>
      <c r="C71" s="793"/>
      <c r="D71" s="793"/>
      <c r="E71" s="8"/>
      <c r="F71" s="8"/>
      <c r="G71" s="8"/>
      <c r="H71" s="8"/>
      <c r="I71" s="8"/>
      <c r="J71" s="8"/>
      <c r="K71" s="8"/>
      <c r="L71" s="8"/>
      <c r="M71" s="8"/>
      <c r="N71" s="8"/>
      <c r="O71" s="8"/>
      <c r="P71" s="8"/>
      <c r="Q71" s="8"/>
      <c r="R71" s="1403" t="s">
        <v>502</v>
      </c>
      <c r="S71" s="1403"/>
      <c r="T71" s="1403"/>
      <c r="U71" s="1403"/>
      <c r="V71" s="1403"/>
      <c r="W71" s="1403"/>
      <c r="X71" s="1403"/>
      <c r="Y71" s="828">
        <v>7</v>
      </c>
      <c r="Z71" s="4"/>
    </row>
    <row r="75" spans="1:26" ht="8.25" customHeight="1"/>
    <row r="77" spans="1:26" ht="9" customHeight="1">
      <c r="Y77" s="9"/>
    </row>
    <row r="78" spans="1:26" ht="8.25" customHeight="1">
      <c r="V78" s="1397"/>
      <c r="W78" s="1397"/>
      <c r="X78" s="1397"/>
      <c r="Y78" s="1397"/>
    </row>
    <row r="79" spans="1:26" ht="9.75" customHeight="1"/>
  </sheetData>
  <mergeCells count="199">
    <mergeCell ref="C50:D50"/>
    <mergeCell ref="R71:X71"/>
    <mergeCell ref="V78:Y78"/>
    <mergeCell ref="V43:X43"/>
    <mergeCell ref="C44:X44"/>
    <mergeCell ref="C45:D46"/>
    <mergeCell ref="F46:P46"/>
    <mergeCell ref="R46:X46"/>
    <mergeCell ref="F47:H47"/>
    <mergeCell ref="J47:L47"/>
    <mergeCell ref="N47:P47"/>
    <mergeCell ref="R47:T47"/>
    <mergeCell ref="V47:X47"/>
    <mergeCell ref="C41:D41"/>
    <mergeCell ref="F41:H41"/>
    <mergeCell ref="J41:L41"/>
    <mergeCell ref="N41:P41"/>
    <mergeCell ref="R41:T41"/>
    <mergeCell ref="V41:X41"/>
    <mergeCell ref="C40:D40"/>
    <mergeCell ref="F40:H40"/>
    <mergeCell ref="J40:L40"/>
    <mergeCell ref="N40:P40"/>
    <mergeCell ref="R40:T40"/>
    <mergeCell ref="V40:X40"/>
    <mergeCell ref="V38:X38"/>
    <mergeCell ref="C39:D39"/>
    <mergeCell ref="F39:H39"/>
    <mergeCell ref="J39:L39"/>
    <mergeCell ref="N39:P39"/>
    <mergeCell ref="R39:T39"/>
    <mergeCell ref="V39:X39"/>
    <mergeCell ref="F37:H37"/>
    <mergeCell ref="J37:L37"/>
    <mergeCell ref="N37:P37"/>
    <mergeCell ref="R37:T37"/>
    <mergeCell ref="V37:X37"/>
    <mergeCell ref="C38:D38"/>
    <mergeCell ref="F38:H38"/>
    <mergeCell ref="J38:L38"/>
    <mergeCell ref="N38:P38"/>
    <mergeCell ref="R38:T38"/>
    <mergeCell ref="F35:H35"/>
    <mergeCell ref="J35:L35"/>
    <mergeCell ref="N35:P35"/>
    <mergeCell ref="R35:T35"/>
    <mergeCell ref="V35:X35"/>
    <mergeCell ref="F36:H36"/>
    <mergeCell ref="J36:L36"/>
    <mergeCell ref="N36:P36"/>
    <mergeCell ref="R36:T36"/>
    <mergeCell ref="V36:X36"/>
    <mergeCell ref="B34:D34"/>
    <mergeCell ref="F34:H34"/>
    <mergeCell ref="J34:L34"/>
    <mergeCell ref="N34:P34"/>
    <mergeCell ref="R34:T34"/>
    <mergeCell ref="V34:X34"/>
    <mergeCell ref="F32:H32"/>
    <mergeCell ref="J32:L32"/>
    <mergeCell ref="N32:P32"/>
    <mergeCell ref="R32:T32"/>
    <mergeCell ref="V32:X32"/>
    <mergeCell ref="F33:H33"/>
    <mergeCell ref="J33:L33"/>
    <mergeCell ref="N33:P33"/>
    <mergeCell ref="R33:T33"/>
    <mergeCell ref="V33:X33"/>
    <mergeCell ref="B31:D31"/>
    <mergeCell ref="F31:H31"/>
    <mergeCell ref="J31:L31"/>
    <mergeCell ref="N31:P31"/>
    <mergeCell ref="R31:T31"/>
    <mergeCell ref="V31:X31"/>
    <mergeCell ref="F29:H29"/>
    <mergeCell ref="J29:L29"/>
    <mergeCell ref="N29:P29"/>
    <mergeCell ref="R29:T29"/>
    <mergeCell ref="V29:X29"/>
    <mergeCell ref="F30:H30"/>
    <mergeCell ref="J30:L30"/>
    <mergeCell ref="N30:P30"/>
    <mergeCell ref="R30:T30"/>
    <mergeCell ref="V30:X30"/>
    <mergeCell ref="B28:D28"/>
    <mergeCell ref="F28:H28"/>
    <mergeCell ref="J28:L28"/>
    <mergeCell ref="N28:P28"/>
    <mergeCell ref="R28:T28"/>
    <mergeCell ref="V28:X28"/>
    <mergeCell ref="F26:H26"/>
    <mergeCell ref="J26:L26"/>
    <mergeCell ref="N26:P26"/>
    <mergeCell ref="R26:T26"/>
    <mergeCell ref="V26:X26"/>
    <mergeCell ref="F27:H27"/>
    <mergeCell ref="J27:L27"/>
    <mergeCell ref="N27:P27"/>
    <mergeCell ref="R27:T27"/>
    <mergeCell ref="V27:X27"/>
    <mergeCell ref="F24:H24"/>
    <mergeCell ref="J24:L24"/>
    <mergeCell ref="N24:P24"/>
    <mergeCell ref="R24:T24"/>
    <mergeCell ref="V24:X24"/>
    <mergeCell ref="F25:H25"/>
    <mergeCell ref="J25:L25"/>
    <mergeCell ref="N25:P25"/>
    <mergeCell ref="R25:T25"/>
    <mergeCell ref="V25:X25"/>
    <mergeCell ref="F22:H22"/>
    <mergeCell ref="J22:L22"/>
    <mergeCell ref="N22:P22"/>
    <mergeCell ref="R22:T22"/>
    <mergeCell ref="V22:X22"/>
    <mergeCell ref="F23:H23"/>
    <mergeCell ref="J23:L23"/>
    <mergeCell ref="N23:P23"/>
    <mergeCell ref="R23:T23"/>
    <mergeCell ref="V23:X23"/>
    <mergeCell ref="F20:H20"/>
    <mergeCell ref="J20:L20"/>
    <mergeCell ref="N20:P20"/>
    <mergeCell ref="R20:T20"/>
    <mergeCell ref="V20:X20"/>
    <mergeCell ref="F21:H21"/>
    <mergeCell ref="J21:L21"/>
    <mergeCell ref="N21:P21"/>
    <mergeCell ref="R21:T21"/>
    <mergeCell ref="V21:X21"/>
    <mergeCell ref="F18:H18"/>
    <mergeCell ref="J18:L18"/>
    <mergeCell ref="N18:P18"/>
    <mergeCell ref="R18:T18"/>
    <mergeCell ref="V18:X18"/>
    <mergeCell ref="F19:H19"/>
    <mergeCell ref="J19:L19"/>
    <mergeCell ref="N19:P19"/>
    <mergeCell ref="R19:T19"/>
    <mergeCell ref="V19:X19"/>
    <mergeCell ref="F16:H16"/>
    <mergeCell ref="J16:L16"/>
    <mergeCell ref="N16:P16"/>
    <mergeCell ref="R16:T16"/>
    <mergeCell ref="V16:X16"/>
    <mergeCell ref="F17:H17"/>
    <mergeCell ref="J17:L17"/>
    <mergeCell ref="N17:P17"/>
    <mergeCell ref="R17:T17"/>
    <mergeCell ref="V17:X17"/>
    <mergeCell ref="F14:H14"/>
    <mergeCell ref="J14:L14"/>
    <mergeCell ref="N14:P14"/>
    <mergeCell ref="R14:T14"/>
    <mergeCell ref="V14:X14"/>
    <mergeCell ref="F15:H15"/>
    <mergeCell ref="J15:L15"/>
    <mergeCell ref="N15:P15"/>
    <mergeCell ref="R15:T15"/>
    <mergeCell ref="V15:X15"/>
    <mergeCell ref="F12:H12"/>
    <mergeCell ref="J12:L12"/>
    <mergeCell ref="N12:P12"/>
    <mergeCell ref="R12:T12"/>
    <mergeCell ref="V12:X12"/>
    <mergeCell ref="F13:H13"/>
    <mergeCell ref="J13:L13"/>
    <mergeCell ref="N13:P13"/>
    <mergeCell ref="R13:T13"/>
    <mergeCell ref="V13:X13"/>
    <mergeCell ref="F10:H10"/>
    <mergeCell ref="J10:L10"/>
    <mergeCell ref="N10:P10"/>
    <mergeCell ref="R10:T10"/>
    <mergeCell ref="V10:X10"/>
    <mergeCell ref="F11:H11"/>
    <mergeCell ref="J11:L11"/>
    <mergeCell ref="N11:P11"/>
    <mergeCell ref="R11:T11"/>
    <mergeCell ref="V11:X11"/>
    <mergeCell ref="C1:E1"/>
    <mergeCell ref="V3:X3"/>
    <mergeCell ref="C4:X4"/>
    <mergeCell ref="C5:D6"/>
    <mergeCell ref="F6:P6"/>
    <mergeCell ref="R6:X6"/>
    <mergeCell ref="C9:D9"/>
    <mergeCell ref="F9:H9"/>
    <mergeCell ref="J9:L9"/>
    <mergeCell ref="N9:P9"/>
    <mergeCell ref="R9:T9"/>
    <mergeCell ref="V9:X9"/>
    <mergeCell ref="F7:H7"/>
    <mergeCell ref="J7:L7"/>
    <mergeCell ref="N7:P7"/>
    <mergeCell ref="R7:T7"/>
    <mergeCell ref="V7:X7"/>
    <mergeCell ref="F8:H8"/>
    <mergeCell ref="J8:L8"/>
  </mergeCells>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6.xml><?xml version="1.0" encoding="utf-8"?>
<worksheet xmlns="http://schemas.openxmlformats.org/spreadsheetml/2006/main" xmlns:r="http://schemas.openxmlformats.org/officeDocument/2006/relationships">
  <sheetPr>
    <tabColor theme="5"/>
  </sheetPr>
  <dimension ref="A1:AD80"/>
  <sheetViews>
    <sheetView showRuler="0" zoomScaleNormal="100" workbookViewId="0"/>
  </sheetViews>
  <sheetFormatPr defaultRowHeight="12.75"/>
  <cols>
    <col min="1" max="1" width="1" style="127" customWidth="1"/>
    <col min="2" max="2" width="2.5703125" style="127" customWidth="1"/>
    <col min="3" max="3" width="1" style="127" customWidth="1"/>
    <col min="4" max="4" width="28.28515625" style="127" customWidth="1"/>
    <col min="5" max="5" width="0.5703125" style="127" customWidth="1"/>
    <col min="6" max="6" width="7.28515625" style="127" customWidth="1"/>
    <col min="7" max="7" width="0.42578125" style="127" customWidth="1"/>
    <col min="8" max="8" width="4.85546875" style="127" customWidth="1"/>
    <col min="9" max="9" width="0.42578125" style="127" customWidth="1"/>
    <col min="10" max="10" width="7.28515625" style="127" customWidth="1"/>
    <col min="11" max="11" width="0.5703125" style="127" customWidth="1"/>
    <col min="12" max="12" width="4.85546875" style="127" customWidth="1"/>
    <col min="13" max="13" width="0.42578125" style="127" customWidth="1"/>
    <col min="14" max="14" width="7.28515625" style="127" customWidth="1"/>
    <col min="15" max="15" width="0.42578125" style="127" customWidth="1"/>
    <col min="16" max="16" width="4.85546875" style="127" customWidth="1"/>
    <col min="17" max="17" width="0.42578125" style="127" customWidth="1"/>
    <col min="18" max="18" width="7.28515625" style="127" customWidth="1"/>
    <col min="19" max="19" width="0.42578125" style="127" customWidth="1"/>
    <col min="20" max="20" width="4.85546875" style="127" customWidth="1"/>
    <col min="21" max="21" width="0.42578125" style="127" customWidth="1"/>
    <col min="22" max="22" width="7.28515625" style="127" customWidth="1"/>
    <col min="23" max="23" width="0.42578125" style="127" customWidth="1"/>
    <col min="24" max="24" width="4.85546875" style="127" customWidth="1"/>
    <col min="25" max="25" width="2.5703125" style="127" customWidth="1"/>
    <col min="26" max="26" width="1" style="127" customWidth="1"/>
    <col min="27" max="16384" width="9.140625" style="127"/>
  </cols>
  <sheetData>
    <row r="1" spans="1:30" ht="13.5" customHeight="1">
      <c r="A1" s="4"/>
      <c r="B1" s="317"/>
      <c r="C1" s="317"/>
      <c r="D1" s="317"/>
      <c r="E1" s="317"/>
      <c r="F1" s="316"/>
      <c r="G1" s="316"/>
      <c r="H1" s="316"/>
      <c r="I1" s="316"/>
      <c r="J1" s="316"/>
      <c r="K1" s="316"/>
      <c r="L1" s="316"/>
      <c r="M1" s="316"/>
      <c r="N1" s="1454" t="s">
        <v>399</v>
      </c>
      <c r="O1" s="1454"/>
      <c r="P1" s="1454"/>
      <c r="Q1" s="1454"/>
      <c r="R1" s="1454"/>
      <c r="S1" s="1454"/>
      <c r="T1" s="1454"/>
      <c r="U1" s="1454"/>
      <c r="V1" s="1454"/>
      <c r="W1" s="1454"/>
      <c r="X1" s="1454"/>
      <c r="Y1" s="1235"/>
      <c r="Z1" s="4"/>
    </row>
    <row r="2" spans="1:30" ht="6" customHeight="1">
      <c r="A2" s="4"/>
      <c r="B2" s="1223"/>
      <c r="C2" s="1225"/>
      <c r="D2" s="1225"/>
      <c r="E2" s="1225"/>
      <c r="F2" s="264"/>
      <c r="G2" s="264"/>
      <c r="H2" s="264"/>
      <c r="I2" s="264"/>
      <c r="J2" s="264"/>
      <c r="K2" s="264"/>
      <c r="L2" s="264"/>
      <c r="M2" s="8"/>
      <c r="N2" s="8"/>
      <c r="O2" s="8"/>
      <c r="P2" s="8"/>
      <c r="Q2" s="8"/>
      <c r="R2" s="8"/>
      <c r="S2" s="8"/>
      <c r="T2" s="8"/>
      <c r="U2" s="8"/>
      <c r="V2" s="8"/>
      <c r="W2" s="1216"/>
      <c r="X2" s="1216"/>
      <c r="Y2" s="8"/>
      <c r="Z2" s="4"/>
    </row>
    <row r="3" spans="1:30" ht="10.5" customHeight="1" thickBot="1">
      <c r="A3" s="4"/>
      <c r="B3" s="324"/>
      <c r="C3" s="829"/>
      <c r="D3" s="1225"/>
      <c r="E3" s="1225"/>
      <c r="F3" s="264"/>
      <c r="G3" s="264"/>
      <c r="H3" s="264"/>
      <c r="I3" s="264"/>
      <c r="J3" s="264"/>
      <c r="K3" s="264"/>
      <c r="L3" s="264"/>
      <c r="M3" s="8"/>
      <c r="N3" s="8"/>
      <c r="O3" s="8"/>
      <c r="P3" s="8"/>
      <c r="Q3" s="8"/>
      <c r="R3" s="8"/>
      <c r="S3" s="8"/>
      <c r="T3" s="8"/>
      <c r="U3" s="8"/>
      <c r="V3" s="1414" t="s">
        <v>75</v>
      </c>
      <c r="W3" s="1414"/>
      <c r="X3" s="1414"/>
      <c r="Y3" s="8"/>
      <c r="Z3" s="4"/>
    </row>
    <row r="4" spans="1:30" s="12" customFormat="1" ht="13.5" customHeight="1" thickBot="1">
      <c r="A4" s="11"/>
      <c r="B4" s="325"/>
      <c r="C4" s="1455" t="s">
        <v>204</v>
      </c>
      <c r="D4" s="1456"/>
      <c r="E4" s="1456"/>
      <c r="F4" s="1456"/>
      <c r="G4" s="1456"/>
      <c r="H4" s="1456"/>
      <c r="I4" s="1456"/>
      <c r="J4" s="1456"/>
      <c r="K4" s="1456"/>
      <c r="L4" s="1456"/>
      <c r="M4" s="1456"/>
      <c r="N4" s="1456"/>
      <c r="O4" s="1456"/>
      <c r="P4" s="1456"/>
      <c r="Q4" s="1456"/>
      <c r="R4" s="1456"/>
      <c r="S4" s="1456"/>
      <c r="T4" s="1456"/>
      <c r="U4" s="1456"/>
      <c r="V4" s="1456"/>
      <c r="W4" s="1456"/>
      <c r="X4" s="1457"/>
      <c r="Y4" s="8"/>
      <c r="Z4" s="11"/>
    </row>
    <row r="5" spans="1:30" ht="7.5" customHeight="1">
      <c r="A5" s="4"/>
      <c r="B5" s="326"/>
      <c r="C5" s="1418" t="s">
        <v>175</v>
      </c>
      <c r="D5" s="1419"/>
      <c r="E5" s="18"/>
      <c r="F5" s="830"/>
      <c r="G5" s="830"/>
      <c r="H5" s="830"/>
      <c r="I5" s="830"/>
      <c r="J5" s="830"/>
      <c r="K5" s="830"/>
      <c r="L5" s="830"/>
      <c r="M5" s="830"/>
      <c r="N5" s="830"/>
      <c r="O5" s="830"/>
      <c r="P5" s="830"/>
      <c r="Q5" s="831"/>
      <c r="S5" s="832"/>
      <c r="T5" s="832"/>
      <c r="U5" s="832"/>
      <c r="V5" s="832"/>
      <c r="W5" s="832"/>
      <c r="X5" s="832"/>
      <c r="Y5" s="8"/>
      <c r="Z5" s="11"/>
    </row>
    <row r="6" spans="1:30" ht="12.75" customHeight="1">
      <c r="A6" s="4"/>
      <c r="B6" s="326"/>
      <c r="C6" s="1420"/>
      <c r="D6" s="1420"/>
      <c r="E6" s="1232">
        <v>2005</v>
      </c>
      <c r="F6" s="1421">
        <v>2012</v>
      </c>
      <c r="G6" s="1421"/>
      <c r="H6" s="1421"/>
      <c r="I6" s="1421"/>
      <c r="J6" s="1421"/>
      <c r="K6" s="1421"/>
      <c r="L6" s="1421"/>
      <c r="M6" s="1421"/>
      <c r="N6" s="1421"/>
      <c r="O6" s="1421"/>
      <c r="P6" s="1421"/>
      <c r="Q6" s="980"/>
      <c r="R6" s="1422">
        <v>2013</v>
      </c>
      <c r="S6" s="1422"/>
      <c r="T6" s="1422"/>
      <c r="U6" s="1422"/>
      <c r="V6" s="1422"/>
      <c r="W6" s="1422"/>
      <c r="X6" s="1422"/>
      <c r="Y6" s="8"/>
      <c r="Z6" s="11"/>
      <c r="AA6" s="12"/>
      <c r="AB6" s="12"/>
      <c r="AC6" s="12"/>
      <c r="AD6" s="12"/>
    </row>
    <row r="7" spans="1:30">
      <c r="A7" s="4"/>
      <c r="B7" s="326"/>
      <c r="C7" s="807"/>
      <c r="D7" s="807"/>
      <c r="E7" s="1"/>
      <c r="F7" s="1410" t="s">
        <v>595</v>
      </c>
      <c r="G7" s="1410"/>
      <c r="H7" s="1410"/>
      <c r="I7" s="1376"/>
      <c r="J7" s="1410" t="s">
        <v>596</v>
      </c>
      <c r="K7" s="1410"/>
      <c r="L7" s="1410"/>
      <c r="M7" s="1376"/>
      <c r="N7" s="1410" t="s">
        <v>596</v>
      </c>
      <c r="O7" s="1410"/>
      <c r="P7" s="1410"/>
      <c r="Q7" s="1376"/>
      <c r="R7" s="1410" t="s">
        <v>594</v>
      </c>
      <c r="S7" s="1410"/>
      <c r="T7" s="1410"/>
      <c r="U7" s="1376"/>
      <c r="V7" s="1410" t="s">
        <v>595</v>
      </c>
      <c r="W7" s="1410"/>
      <c r="X7" s="1410"/>
      <c r="Y7" s="8"/>
      <c r="Z7" s="11"/>
      <c r="AA7" s="12"/>
      <c r="AB7" s="12"/>
      <c r="AC7" s="12"/>
      <c r="AD7" s="12"/>
    </row>
    <row r="8" spans="1:30" ht="3" customHeight="1">
      <c r="A8" s="4"/>
      <c r="B8" s="326"/>
      <c r="C8" s="329"/>
      <c r="D8" s="329"/>
      <c r="E8" s="1275"/>
      <c r="F8" s="1276"/>
      <c r="G8" s="1276"/>
      <c r="H8" s="1248"/>
      <c r="I8" s="1248"/>
      <c r="J8" s="1276"/>
      <c r="K8" s="1276"/>
      <c r="L8" s="1248"/>
      <c r="M8" s="1277"/>
      <c r="N8" s="1276"/>
      <c r="O8" s="1276"/>
      <c r="P8" s="1248"/>
      <c r="Q8" s="811"/>
      <c r="R8" s="1248"/>
      <c r="S8" s="1248"/>
      <c r="T8" s="1248"/>
      <c r="U8" s="811"/>
      <c r="V8" s="1248"/>
      <c r="W8" s="1248"/>
      <c r="X8" s="1248"/>
      <c r="Y8" s="8"/>
      <c r="Z8" s="11"/>
    </row>
    <row r="9" spans="1:30" s="789" customFormat="1" ht="12" customHeight="1">
      <c r="A9" s="126"/>
      <c r="B9" s="326"/>
      <c r="C9" s="1411" t="s">
        <v>205</v>
      </c>
      <c r="D9" s="1411"/>
      <c r="E9" s="1219"/>
      <c r="F9" s="1453">
        <v>826.9</v>
      </c>
      <c r="G9" s="1453"/>
      <c r="H9" s="1453"/>
      <c r="I9" s="811"/>
      <c r="J9" s="1453">
        <v>870.9</v>
      </c>
      <c r="K9" s="1453"/>
      <c r="L9" s="1453"/>
      <c r="M9" s="811"/>
      <c r="N9" s="1453">
        <v>923.2</v>
      </c>
      <c r="O9" s="1453"/>
      <c r="P9" s="1453"/>
      <c r="Q9" s="811"/>
      <c r="R9" s="1453">
        <v>952.2</v>
      </c>
      <c r="S9" s="1453"/>
      <c r="T9" s="1453"/>
      <c r="U9" s="811"/>
      <c r="V9" s="1458">
        <v>886</v>
      </c>
      <c r="W9" s="1458"/>
      <c r="X9" s="1458"/>
      <c r="Y9" s="8"/>
      <c r="Z9" s="11"/>
    </row>
    <row r="10" spans="1:30" ht="12.75" customHeight="1">
      <c r="A10" s="4"/>
      <c r="B10" s="326"/>
      <c r="C10" s="138" t="s">
        <v>74</v>
      </c>
      <c r="D10" s="813"/>
      <c r="E10" s="18"/>
      <c r="F10" s="1459">
        <v>438.1</v>
      </c>
      <c r="G10" s="1459"/>
      <c r="H10" s="1459"/>
      <c r="I10" s="261"/>
      <c r="J10" s="1459">
        <v>468.5</v>
      </c>
      <c r="K10" s="1459"/>
      <c r="L10" s="1459"/>
      <c r="M10" s="261"/>
      <c r="N10" s="1459">
        <v>481.8</v>
      </c>
      <c r="O10" s="1459"/>
      <c r="P10" s="1459"/>
      <c r="Q10" s="261"/>
      <c r="R10" s="1459">
        <v>504.2</v>
      </c>
      <c r="S10" s="1459"/>
      <c r="T10" s="1459"/>
      <c r="U10" s="261"/>
      <c r="V10" s="1460">
        <v>463.2</v>
      </c>
      <c r="W10" s="1460"/>
      <c r="X10" s="1460"/>
      <c r="Y10" s="8"/>
      <c r="Z10" s="11"/>
    </row>
    <row r="11" spans="1:30" ht="12.75" customHeight="1">
      <c r="A11" s="4"/>
      <c r="B11" s="326"/>
      <c r="C11" s="138" t="s">
        <v>73</v>
      </c>
      <c r="D11" s="813"/>
      <c r="E11" s="18"/>
      <c r="F11" s="1459">
        <v>388.8</v>
      </c>
      <c r="G11" s="1459"/>
      <c r="H11" s="1459"/>
      <c r="I11" s="261"/>
      <c r="J11" s="1459">
        <v>402.5</v>
      </c>
      <c r="K11" s="1459"/>
      <c r="L11" s="1459"/>
      <c r="M11" s="261"/>
      <c r="N11" s="1459">
        <v>441.4</v>
      </c>
      <c r="O11" s="1459"/>
      <c r="P11" s="1459"/>
      <c r="Q11" s="261"/>
      <c r="R11" s="1459">
        <v>447.9</v>
      </c>
      <c r="S11" s="1459"/>
      <c r="T11" s="1459"/>
      <c r="U11" s="261"/>
      <c r="V11" s="1460">
        <v>422.8</v>
      </c>
      <c r="W11" s="1460"/>
      <c r="X11" s="1460"/>
      <c r="Y11" s="8"/>
      <c r="Z11" s="11"/>
    </row>
    <row r="12" spans="1:30" ht="18.75" customHeight="1">
      <c r="A12" s="4"/>
      <c r="B12" s="326"/>
      <c r="C12" s="138" t="s">
        <v>176</v>
      </c>
      <c r="D12" s="813"/>
      <c r="E12" s="18"/>
      <c r="F12" s="1459">
        <v>149.69999999999999</v>
      </c>
      <c r="G12" s="1459"/>
      <c r="H12" s="1459"/>
      <c r="I12" s="261"/>
      <c r="J12" s="1459">
        <v>175.1</v>
      </c>
      <c r="K12" s="1459"/>
      <c r="L12" s="1459"/>
      <c r="M12" s="261"/>
      <c r="N12" s="1459">
        <v>164.9</v>
      </c>
      <c r="O12" s="1459"/>
      <c r="P12" s="1459"/>
      <c r="Q12" s="261"/>
      <c r="R12" s="1459">
        <v>165.9</v>
      </c>
      <c r="S12" s="1459"/>
      <c r="T12" s="1459"/>
      <c r="U12" s="261"/>
      <c r="V12" s="1460">
        <v>140.6</v>
      </c>
      <c r="W12" s="1460"/>
      <c r="X12" s="1460"/>
      <c r="Y12" s="8"/>
      <c r="Z12" s="11"/>
    </row>
    <row r="13" spans="1:30" ht="12.75" customHeight="1">
      <c r="A13" s="4"/>
      <c r="B13" s="326"/>
      <c r="C13" s="138" t="s">
        <v>177</v>
      </c>
      <c r="D13" s="813"/>
      <c r="E13" s="18"/>
      <c r="F13" s="1459">
        <v>415.4</v>
      </c>
      <c r="G13" s="1459"/>
      <c r="H13" s="1459"/>
      <c r="I13" s="261"/>
      <c r="J13" s="1459">
        <v>435.6</v>
      </c>
      <c r="K13" s="1459"/>
      <c r="L13" s="1459"/>
      <c r="M13" s="261"/>
      <c r="N13" s="1459">
        <v>482.3</v>
      </c>
      <c r="O13" s="1459"/>
      <c r="P13" s="1459"/>
      <c r="Q13" s="261"/>
      <c r="R13" s="1459">
        <v>489.6</v>
      </c>
      <c r="S13" s="1459"/>
      <c r="T13" s="1459"/>
      <c r="U13" s="261"/>
      <c r="V13" s="1460">
        <v>454.5</v>
      </c>
      <c r="W13" s="1460"/>
      <c r="X13" s="1460"/>
      <c r="Y13" s="8"/>
      <c r="Z13" s="4"/>
    </row>
    <row r="14" spans="1:30" ht="12.75" customHeight="1">
      <c r="A14" s="4"/>
      <c r="B14" s="326"/>
      <c r="C14" s="138" t="s">
        <v>178</v>
      </c>
      <c r="D14" s="813"/>
      <c r="E14" s="18"/>
      <c r="F14" s="1459">
        <v>261.8</v>
      </c>
      <c r="G14" s="1459"/>
      <c r="H14" s="1459"/>
      <c r="I14" s="261"/>
      <c r="J14" s="1459">
        <v>260.2</v>
      </c>
      <c r="K14" s="1459"/>
      <c r="L14" s="1459"/>
      <c r="M14" s="261"/>
      <c r="N14" s="1459">
        <v>276</v>
      </c>
      <c r="O14" s="1459"/>
      <c r="P14" s="1459"/>
      <c r="Q14" s="261"/>
      <c r="R14" s="1459">
        <v>296.7</v>
      </c>
      <c r="S14" s="1459"/>
      <c r="T14" s="1459"/>
      <c r="U14" s="261"/>
      <c r="V14" s="1460">
        <v>290.89999999999998</v>
      </c>
      <c r="W14" s="1460"/>
      <c r="X14" s="1460"/>
      <c r="Y14" s="8"/>
      <c r="Z14" s="4"/>
    </row>
    <row r="15" spans="1:30" ht="18.75" customHeight="1">
      <c r="A15" s="4"/>
      <c r="B15" s="326"/>
      <c r="C15" s="138" t="s">
        <v>206</v>
      </c>
      <c r="D15" s="813"/>
      <c r="E15" s="18"/>
      <c r="F15" s="1459">
        <v>81.900000000000006</v>
      </c>
      <c r="G15" s="1459"/>
      <c r="H15" s="1459"/>
      <c r="I15" s="261"/>
      <c r="J15" s="1459">
        <v>98.8</v>
      </c>
      <c r="K15" s="1459"/>
      <c r="L15" s="1459"/>
      <c r="M15" s="261"/>
      <c r="N15" s="1459">
        <v>101.6</v>
      </c>
      <c r="O15" s="1459"/>
      <c r="P15" s="1459"/>
      <c r="Q15" s="261"/>
      <c r="R15" s="1459">
        <v>93</v>
      </c>
      <c r="S15" s="1459"/>
      <c r="T15" s="1459"/>
      <c r="U15" s="261"/>
      <c r="V15" s="1460">
        <v>85.7</v>
      </c>
      <c r="W15" s="1460"/>
      <c r="X15" s="1460"/>
      <c r="Y15" s="1226"/>
      <c r="Z15" s="4"/>
    </row>
    <row r="16" spans="1:30" ht="12.75" customHeight="1">
      <c r="A16" s="4"/>
      <c r="B16" s="326"/>
      <c r="C16" s="138" t="s">
        <v>207</v>
      </c>
      <c r="D16" s="813"/>
      <c r="E16" s="18"/>
      <c r="F16" s="1459">
        <v>745</v>
      </c>
      <c r="G16" s="1459"/>
      <c r="H16" s="1459"/>
      <c r="I16" s="261"/>
      <c r="J16" s="1459">
        <v>772.2</v>
      </c>
      <c r="K16" s="1459"/>
      <c r="L16" s="1459"/>
      <c r="M16" s="261"/>
      <c r="N16" s="1459">
        <v>821.6</v>
      </c>
      <c r="O16" s="1459"/>
      <c r="P16" s="1459"/>
      <c r="Q16" s="261"/>
      <c r="R16" s="1459">
        <v>859.1</v>
      </c>
      <c r="S16" s="1459"/>
      <c r="T16" s="1459"/>
      <c r="U16" s="261"/>
      <c r="V16" s="1460">
        <v>800.3</v>
      </c>
      <c r="W16" s="1460"/>
      <c r="X16" s="1460"/>
      <c r="Y16" s="1226"/>
      <c r="Z16" s="4"/>
    </row>
    <row r="17" spans="1:26" ht="18.75" customHeight="1">
      <c r="A17" s="4"/>
      <c r="B17" s="326"/>
      <c r="C17" s="138" t="s">
        <v>208</v>
      </c>
      <c r="D17" s="813"/>
      <c r="E17" s="18"/>
      <c r="F17" s="1459">
        <v>383.6</v>
      </c>
      <c r="G17" s="1459"/>
      <c r="H17" s="1459"/>
      <c r="I17" s="261"/>
      <c r="J17" s="1459">
        <v>387</v>
      </c>
      <c r="K17" s="1459"/>
      <c r="L17" s="1459"/>
      <c r="M17" s="261"/>
      <c r="N17" s="1459">
        <v>403.3</v>
      </c>
      <c r="O17" s="1459"/>
      <c r="P17" s="1459"/>
      <c r="Q17" s="261"/>
      <c r="R17" s="1459">
        <v>391.7</v>
      </c>
      <c r="S17" s="1459"/>
      <c r="T17" s="1459"/>
      <c r="U17" s="261"/>
      <c r="V17" s="1460">
        <v>337.6</v>
      </c>
      <c r="W17" s="1460"/>
      <c r="X17" s="1460"/>
      <c r="Y17" s="1226"/>
      <c r="Z17" s="4"/>
    </row>
    <row r="18" spans="1:26" ht="12.75" customHeight="1">
      <c r="A18" s="4"/>
      <c r="B18" s="326"/>
      <c r="C18" s="138" t="s">
        <v>209</v>
      </c>
      <c r="D18" s="813"/>
      <c r="E18" s="18"/>
      <c r="F18" s="1459">
        <v>443.3</v>
      </c>
      <c r="G18" s="1459"/>
      <c r="H18" s="1459"/>
      <c r="I18" s="261"/>
      <c r="J18" s="1459">
        <v>483.9</v>
      </c>
      <c r="K18" s="1459"/>
      <c r="L18" s="1459"/>
      <c r="M18" s="261"/>
      <c r="N18" s="1459">
        <v>519.9</v>
      </c>
      <c r="O18" s="1459"/>
      <c r="P18" s="1459"/>
      <c r="Q18" s="261"/>
      <c r="R18" s="1459">
        <v>560.5</v>
      </c>
      <c r="S18" s="1459"/>
      <c r="T18" s="1459"/>
      <c r="U18" s="261"/>
      <c r="V18" s="1460">
        <v>548.29999999999995</v>
      </c>
      <c r="W18" s="1460"/>
      <c r="X18" s="1460"/>
      <c r="Y18" s="1226"/>
      <c r="Z18" s="4"/>
    </row>
    <row r="19" spans="1:26" ht="2.25" customHeight="1">
      <c r="A19" s="4"/>
      <c r="B19" s="326"/>
      <c r="C19" s="14"/>
      <c r="D19" s="18"/>
      <c r="E19" s="18"/>
      <c r="F19" s="1461"/>
      <c r="G19" s="1461"/>
      <c r="H19" s="1461"/>
      <c r="I19" s="261"/>
      <c r="J19" s="1461"/>
      <c r="K19" s="1461"/>
      <c r="L19" s="1461"/>
      <c r="M19" s="261"/>
      <c r="N19" s="1461"/>
      <c r="O19" s="1461"/>
      <c r="P19" s="1461"/>
      <c r="Q19" s="261"/>
      <c r="R19" s="1461"/>
      <c r="S19" s="1461"/>
      <c r="T19" s="1461"/>
      <c r="U19" s="261"/>
      <c r="V19" s="1462"/>
      <c r="W19" s="1462"/>
      <c r="X19" s="1462"/>
      <c r="Y19" s="1226"/>
      <c r="Z19" s="4"/>
    </row>
    <row r="20" spans="1:26" s="789" customFormat="1" ht="16.5" customHeight="1">
      <c r="A20" s="126"/>
      <c r="B20" s="327"/>
      <c r="C20" s="1411" t="s">
        <v>210</v>
      </c>
      <c r="D20" s="1411"/>
      <c r="E20" s="1219"/>
      <c r="F20" s="1453">
        <v>15</v>
      </c>
      <c r="G20" s="1453"/>
      <c r="H20" s="1453"/>
      <c r="I20" s="811"/>
      <c r="J20" s="1453">
        <v>15.8</v>
      </c>
      <c r="K20" s="1453"/>
      <c r="L20" s="1453"/>
      <c r="M20" s="811"/>
      <c r="N20" s="1453">
        <v>16.899999999999999</v>
      </c>
      <c r="O20" s="1453"/>
      <c r="P20" s="1453"/>
      <c r="Q20" s="811"/>
      <c r="R20" s="1453">
        <v>17.7</v>
      </c>
      <c r="S20" s="1453"/>
      <c r="T20" s="1453"/>
      <c r="U20" s="811"/>
      <c r="V20" s="1458">
        <v>16.399999999999999</v>
      </c>
      <c r="W20" s="1458"/>
      <c r="X20" s="1458"/>
      <c r="Y20" s="790"/>
      <c r="Z20" s="126"/>
    </row>
    <row r="21" spans="1:26" ht="12.75" customHeight="1">
      <c r="A21" s="4"/>
      <c r="B21" s="326"/>
      <c r="C21" s="138" t="s">
        <v>74</v>
      </c>
      <c r="D21" s="813"/>
      <c r="E21" s="18"/>
      <c r="F21" s="1459">
        <v>15.1</v>
      </c>
      <c r="G21" s="1459"/>
      <c r="H21" s="1459"/>
      <c r="I21" s="261"/>
      <c r="J21" s="1459">
        <v>16</v>
      </c>
      <c r="K21" s="1459"/>
      <c r="L21" s="1459"/>
      <c r="M21" s="261"/>
      <c r="N21" s="1459">
        <v>16.8</v>
      </c>
      <c r="O21" s="1459"/>
      <c r="P21" s="1459"/>
      <c r="Q21" s="261"/>
      <c r="R21" s="1459">
        <v>17.8</v>
      </c>
      <c r="S21" s="1459"/>
      <c r="T21" s="1459"/>
      <c r="U21" s="261"/>
      <c r="V21" s="1460">
        <v>16.399999999999999</v>
      </c>
      <c r="W21" s="1460"/>
      <c r="X21" s="1460"/>
      <c r="Y21" s="1226"/>
      <c r="Z21" s="4"/>
    </row>
    <row r="22" spans="1:26" ht="12.75" customHeight="1">
      <c r="A22" s="4"/>
      <c r="B22" s="326"/>
      <c r="C22" s="138" t="s">
        <v>73</v>
      </c>
      <c r="D22" s="813"/>
      <c r="E22" s="18"/>
      <c r="F22" s="1459">
        <v>14.9</v>
      </c>
      <c r="G22" s="1459"/>
      <c r="H22" s="1459"/>
      <c r="I22" s="261"/>
      <c r="J22" s="1459">
        <v>15.4</v>
      </c>
      <c r="K22" s="1459"/>
      <c r="L22" s="1459"/>
      <c r="M22" s="261"/>
      <c r="N22" s="1459">
        <v>17.100000000000001</v>
      </c>
      <c r="O22" s="1459"/>
      <c r="P22" s="1459"/>
      <c r="Q22" s="261"/>
      <c r="R22" s="1459">
        <v>17.5</v>
      </c>
      <c r="S22" s="1459"/>
      <c r="T22" s="1459"/>
      <c r="U22" s="261"/>
      <c r="V22" s="1460">
        <v>16.5</v>
      </c>
      <c r="W22" s="1460"/>
      <c r="X22" s="1460"/>
      <c r="Y22" s="1226"/>
      <c r="Z22" s="4"/>
    </row>
    <row r="23" spans="1:26" ht="1.5" customHeight="1">
      <c r="A23" s="4"/>
      <c r="B23" s="326"/>
      <c r="C23" s="138"/>
      <c r="D23" s="813"/>
      <c r="E23" s="18"/>
      <c r="F23" s="1459"/>
      <c r="G23" s="1459"/>
      <c r="H23" s="1459"/>
      <c r="I23" s="261"/>
      <c r="J23" s="1459"/>
      <c r="K23" s="1459"/>
      <c r="L23" s="1459"/>
      <c r="M23" s="261"/>
      <c r="N23" s="1459"/>
      <c r="O23" s="1459"/>
      <c r="P23" s="1459"/>
      <c r="Q23" s="261"/>
      <c r="R23" s="1459"/>
      <c r="S23" s="1459"/>
      <c r="T23" s="1459"/>
      <c r="U23" s="261"/>
      <c r="V23" s="1460"/>
      <c r="W23" s="1460"/>
      <c r="X23" s="1460"/>
      <c r="Y23" s="1226"/>
      <c r="Z23" s="4"/>
    </row>
    <row r="24" spans="1:26" s="837" customFormat="1" ht="12.75" customHeight="1">
      <c r="A24" s="833"/>
      <c r="B24" s="834"/>
      <c r="C24" s="1221" t="s">
        <v>211</v>
      </c>
      <c r="D24" s="833"/>
      <c r="E24" s="835"/>
      <c r="F24" s="1463">
        <v>-0.19999999999999929</v>
      </c>
      <c r="G24" s="1463"/>
      <c r="H24" s="1463"/>
      <c r="I24" s="261"/>
      <c r="J24" s="1463">
        <v>-0.59999999999999964</v>
      </c>
      <c r="K24" s="1463"/>
      <c r="L24" s="1463"/>
      <c r="M24" s="261"/>
      <c r="N24" s="1463">
        <v>0.30000000000000071</v>
      </c>
      <c r="O24" s="1463"/>
      <c r="P24" s="1463"/>
      <c r="Q24" s="261"/>
      <c r="R24" s="1463">
        <v>-0.30000000000000071</v>
      </c>
      <c r="S24" s="1463"/>
      <c r="T24" s="1463"/>
      <c r="U24" s="261"/>
      <c r="V24" s="1464">
        <f>+V22-V21</f>
        <v>0.10000000000000142</v>
      </c>
      <c r="W24" s="1464"/>
      <c r="X24" s="1464"/>
      <c r="Y24" s="836"/>
      <c r="Z24" s="833"/>
    </row>
    <row r="25" spans="1:26" ht="6.75" customHeight="1">
      <c r="A25" s="4"/>
      <c r="B25" s="326"/>
      <c r="C25" s="138"/>
      <c r="D25" s="813"/>
      <c r="E25" s="18"/>
      <c r="F25" s="1448"/>
      <c r="G25" s="1448"/>
      <c r="H25" s="1448"/>
      <c r="I25" s="261"/>
      <c r="J25" s="1448"/>
      <c r="K25" s="1448"/>
      <c r="L25" s="1448"/>
      <c r="M25" s="261"/>
      <c r="N25" s="1448"/>
      <c r="O25" s="1448"/>
      <c r="P25" s="1448"/>
      <c r="Q25" s="261"/>
      <c r="R25" s="1448"/>
      <c r="S25" s="1448"/>
      <c r="T25" s="1448"/>
      <c r="U25" s="261"/>
      <c r="V25" s="1449"/>
      <c r="W25" s="1449"/>
      <c r="X25" s="1449"/>
      <c r="Y25" s="1226"/>
      <c r="Z25" s="4"/>
    </row>
    <row r="26" spans="1:26" ht="12.75" customHeight="1">
      <c r="A26" s="4"/>
      <c r="B26" s="326"/>
      <c r="C26" s="138" t="s">
        <v>176</v>
      </c>
      <c r="D26" s="813"/>
      <c r="E26" s="18"/>
      <c r="F26" s="1459">
        <v>35.5</v>
      </c>
      <c r="G26" s="1459"/>
      <c r="H26" s="1459"/>
      <c r="I26" s="261"/>
      <c r="J26" s="1459">
        <v>39</v>
      </c>
      <c r="K26" s="1459"/>
      <c r="L26" s="1459"/>
      <c r="M26" s="261"/>
      <c r="N26" s="1459">
        <v>40</v>
      </c>
      <c r="O26" s="1459"/>
      <c r="P26" s="1459"/>
      <c r="Q26" s="261"/>
      <c r="R26" s="1459">
        <v>42.1</v>
      </c>
      <c r="S26" s="1459"/>
      <c r="T26" s="1459"/>
      <c r="U26" s="261"/>
      <c r="V26" s="1460">
        <v>37.1</v>
      </c>
      <c r="W26" s="1460"/>
      <c r="X26" s="1460"/>
      <c r="Y26" s="1226"/>
      <c r="Z26" s="4"/>
    </row>
    <row r="27" spans="1:26" ht="12.75" customHeight="1">
      <c r="A27" s="4"/>
      <c r="B27" s="326"/>
      <c r="C27" s="138" t="s">
        <v>177</v>
      </c>
      <c r="D27" s="4"/>
      <c r="E27" s="18"/>
      <c r="F27" s="1459">
        <v>14.7</v>
      </c>
      <c r="G27" s="1459"/>
      <c r="H27" s="1459"/>
      <c r="I27" s="261"/>
      <c r="J27" s="1459">
        <v>15.6</v>
      </c>
      <c r="K27" s="1459"/>
      <c r="L27" s="1459"/>
      <c r="M27" s="261"/>
      <c r="N27" s="1459">
        <v>17.399999999999999</v>
      </c>
      <c r="O27" s="1459"/>
      <c r="P27" s="1459"/>
      <c r="Q27" s="261"/>
      <c r="R27" s="1459">
        <v>17.899999999999999</v>
      </c>
      <c r="S27" s="1459"/>
      <c r="T27" s="1459"/>
      <c r="U27" s="261"/>
      <c r="V27" s="1460">
        <v>16.7</v>
      </c>
      <c r="W27" s="1460"/>
      <c r="X27" s="1460"/>
      <c r="Y27" s="1226"/>
      <c r="Z27" s="4"/>
    </row>
    <row r="28" spans="1:26" ht="12.75" customHeight="1">
      <c r="A28" s="4"/>
      <c r="B28" s="326"/>
      <c r="C28" s="138" t="s">
        <v>178</v>
      </c>
      <c r="D28" s="4"/>
      <c r="E28" s="18"/>
      <c r="F28" s="1459">
        <v>11.5</v>
      </c>
      <c r="G28" s="1459"/>
      <c r="H28" s="1459"/>
      <c r="I28" s="261"/>
      <c r="J28" s="1459">
        <v>11.4</v>
      </c>
      <c r="K28" s="1459"/>
      <c r="L28" s="1459"/>
      <c r="M28" s="261"/>
      <c r="N28" s="1459">
        <v>12.2</v>
      </c>
      <c r="O28" s="1459"/>
      <c r="P28" s="1459"/>
      <c r="Q28" s="261"/>
      <c r="R28" s="1459">
        <v>13.2</v>
      </c>
      <c r="S28" s="1459"/>
      <c r="T28" s="1459"/>
      <c r="U28" s="261"/>
      <c r="V28" s="1460">
        <v>12.7</v>
      </c>
      <c r="W28" s="1460"/>
      <c r="X28" s="1460"/>
      <c r="Y28" s="1226"/>
      <c r="Z28" s="4"/>
    </row>
    <row r="29" spans="1:26" s="25" customFormat="1" ht="18.75" customHeight="1">
      <c r="A29" s="815"/>
      <c r="B29" s="838"/>
      <c r="C29" s="138" t="s">
        <v>212</v>
      </c>
      <c r="D29" s="813"/>
      <c r="E29" s="263"/>
      <c r="F29" s="1459">
        <v>15.2</v>
      </c>
      <c r="G29" s="1459"/>
      <c r="H29" s="1459"/>
      <c r="I29" s="261"/>
      <c r="J29" s="1459">
        <v>16.399999999999999</v>
      </c>
      <c r="K29" s="1459"/>
      <c r="L29" s="1459"/>
      <c r="M29" s="261"/>
      <c r="N29" s="1459">
        <v>17.8</v>
      </c>
      <c r="O29" s="1459"/>
      <c r="P29" s="1459"/>
      <c r="Q29" s="261"/>
      <c r="R29" s="1459">
        <v>18.600000000000001</v>
      </c>
      <c r="S29" s="1459"/>
      <c r="T29" s="1459"/>
      <c r="U29" s="261"/>
      <c r="V29" s="1460">
        <v>17.2</v>
      </c>
      <c r="W29" s="1460"/>
      <c r="X29" s="1460"/>
      <c r="Y29" s="787"/>
      <c r="Z29" s="815"/>
    </row>
    <row r="30" spans="1:26" s="25" customFormat="1" ht="12.75" customHeight="1">
      <c r="A30" s="815"/>
      <c r="B30" s="838"/>
      <c r="C30" s="138" t="s">
        <v>213</v>
      </c>
      <c r="D30" s="813"/>
      <c r="E30" s="263"/>
      <c r="F30" s="1459">
        <v>11.2</v>
      </c>
      <c r="G30" s="1459"/>
      <c r="H30" s="1459"/>
      <c r="I30" s="261"/>
      <c r="J30" s="1459">
        <v>12.5</v>
      </c>
      <c r="K30" s="1459"/>
      <c r="L30" s="1459"/>
      <c r="M30" s="261"/>
      <c r="N30" s="1459">
        <v>12.7</v>
      </c>
      <c r="O30" s="1459"/>
      <c r="P30" s="1459"/>
      <c r="Q30" s="261"/>
      <c r="R30" s="1459">
        <v>13.3</v>
      </c>
      <c r="S30" s="1459"/>
      <c r="T30" s="1459"/>
      <c r="U30" s="261"/>
      <c r="V30" s="1460">
        <v>11.5</v>
      </c>
      <c r="W30" s="1460"/>
      <c r="X30" s="1460"/>
      <c r="Y30" s="787"/>
      <c r="Z30" s="815"/>
    </row>
    <row r="31" spans="1:26" s="25" customFormat="1" ht="12.75" customHeight="1">
      <c r="A31" s="815"/>
      <c r="B31" s="838"/>
      <c r="C31" s="138" t="s">
        <v>214</v>
      </c>
      <c r="D31" s="813"/>
      <c r="E31" s="263"/>
      <c r="F31" s="1459">
        <v>17.600000000000001</v>
      </c>
      <c r="G31" s="1459"/>
      <c r="H31" s="1459"/>
      <c r="I31" s="261"/>
      <c r="J31" s="1459">
        <v>17.8</v>
      </c>
      <c r="K31" s="1459"/>
      <c r="L31" s="1459"/>
      <c r="M31" s="261"/>
      <c r="N31" s="1459">
        <v>18.7</v>
      </c>
      <c r="O31" s="1459"/>
      <c r="P31" s="1459"/>
      <c r="Q31" s="261"/>
      <c r="R31" s="1459">
        <v>19.5</v>
      </c>
      <c r="S31" s="1459"/>
      <c r="T31" s="1459"/>
      <c r="U31" s="261"/>
      <c r="V31" s="1460">
        <v>19.3</v>
      </c>
      <c r="W31" s="1460"/>
      <c r="X31" s="1460"/>
      <c r="Y31" s="787"/>
      <c r="Z31" s="815"/>
    </row>
    <row r="32" spans="1:26" s="25" customFormat="1" ht="12.75" customHeight="1">
      <c r="A32" s="815"/>
      <c r="B32" s="838"/>
      <c r="C32" s="138" t="s">
        <v>215</v>
      </c>
      <c r="D32" s="813"/>
      <c r="E32" s="263"/>
      <c r="F32" s="1459">
        <v>15</v>
      </c>
      <c r="G32" s="1459"/>
      <c r="H32" s="1459"/>
      <c r="I32" s="261"/>
      <c r="J32" s="1459">
        <v>16.100000000000001</v>
      </c>
      <c r="K32" s="1459"/>
      <c r="L32" s="1459"/>
      <c r="M32" s="261"/>
      <c r="N32" s="1459">
        <v>17.2</v>
      </c>
      <c r="O32" s="1459"/>
      <c r="P32" s="1459"/>
      <c r="Q32" s="261"/>
      <c r="R32" s="1459">
        <v>18.5</v>
      </c>
      <c r="S32" s="1459"/>
      <c r="T32" s="1459"/>
      <c r="U32" s="261"/>
      <c r="V32" s="1460">
        <v>17.2</v>
      </c>
      <c r="W32" s="1460"/>
      <c r="X32" s="1460"/>
      <c r="Y32" s="787"/>
      <c r="Z32" s="815"/>
    </row>
    <row r="33" spans="1:30" s="25" customFormat="1" ht="12.75" customHeight="1">
      <c r="A33" s="815"/>
      <c r="B33" s="838"/>
      <c r="C33" s="138" t="s">
        <v>216</v>
      </c>
      <c r="D33" s="813"/>
      <c r="E33" s="263"/>
      <c r="F33" s="1459">
        <v>17.399999999999999</v>
      </c>
      <c r="G33" s="1459"/>
      <c r="H33" s="1459"/>
      <c r="I33" s="261"/>
      <c r="J33" s="1459">
        <v>14.7</v>
      </c>
      <c r="K33" s="1459"/>
      <c r="L33" s="1459"/>
      <c r="M33" s="261"/>
      <c r="N33" s="1459">
        <v>19.7</v>
      </c>
      <c r="O33" s="1459"/>
      <c r="P33" s="1459"/>
      <c r="Q33" s="261"/>
      <c r="R33" s="1459">
        <v>20.5</v>
      </c>
      <c r="S33" s="1459"/>
      <c r="T33" s="1459"/>
      <c r="U33" s="261"/>
      <c r="V33" s="1460">
        <v>16.899999999999999</v>
      </c>
      <c r="W33" s="1460"/>
      <c r="X33" s="1460"/>
      <c r="Y33" s="787"/>
      <c r="Z33" s="815"/>
    </row>
    <row r="34" spans="1:30" s="25" customFormat="1" ht="12.75" customHeight="1">
      <c r="A34" s="815"/>
      <c r="B34" s="838"/>
      <c r="C34" s="138" t="s">
        <v>145</v>
      </c>
      <c r="D34" s="813"/>
      <c r="E34" s="263"/>
      <c r="F34" s="1459">
        <v>15.6</v>
      </c>
      <c r="G34" s="1459"/>
      <c r="H34" s="1459"/>
      <c r="I34" s="261"/>
      <c r="J34" s="1459">
        <v>15.4</v>
      </c>
      <c r="K34" s="1459"/>
      <c r="L34" s="1459"/>
      <c r="M34" s="261"/>
      <c r="N34" s="1459">
        <v>16.2</v>
      </c>
      <c r="O34" s="1459"/>
      <c r="P34" s="1459"/>
      <c r="Q34" s="261"/>
      <c r="R34" s="1459">
        <v>17</v>
      </c>
      <c r="S34" s="1459"/>
      <c r="T34" s="1459"/>
      <c r="U34" s="261"/>
      <c r="V34" s="1460">
        <v>16.100000000000001</v>
      </c>
      <c r="W34" s="1460"/>
      <c r="X34" s="1460"/>
      <c r="Y34" s="787"/>
      <c r="Z34" s="815"/>
    </row>
    <row r="35" spans="1:30" s="25" customFormat="1" ht="12.75" customHeight="1">
      <c r="A35" s="815"/>
      <c r="B35" s="838"/>
      <c r="C35" s="138" t="s">
        <v>146</v>
      </c>
      <c r="D35" s="813"/>
      <c r="E35" s="263"/>
      <c r="F35" s="1459">
        <v>16.8</v>
      </c>
      <c r="G35" s="1459"/>
      <c r="H35" s="1459"/>
      <c r="I35" s="261"/>
      <c r="J35" s="1459">
        <v>17.5</v>
      </c>
      <c r="K35" s="1459"/>
      <c r="L35" s="1459"/>
      <c r="M35" s="261"/>
      <c r="N35" s="1459">
        <v>19.7</v>
      </c>
      <c r="O35" s="1459"/>
      <c r="P35" s="1459"/>
      <c r="Q35" s="261"/>
      <c r="R35" s="1459">
        <v>20</v>
      </c>
      <c r="S35" s="1459"/>
      <c r="T35" s="1459"/>
      <c r="U35" s="261"/>
      <c r="V35" s="1460">
        <v>18.8</v>
      </c>
      <c r="W35" s="1460"/>
      <c r="X35" s="1460"/>
      <c r="Y35" s="787"/>
      <c r="Z35" s="815"/>
    </row>
    <row r="36" spans="1:30" ht="18.75" customHeight="1">
      <c r="A36" s="4"/>
      <c r="B36" s="326"/>
      <c r="C36" s="1411" t="s">
        <v>217</v>
      </c>
      <c r="D36" s="1411"/>
      <c r="E36" s="1411"/>
      <c r="F36" s="1453">
        <v>8</v>
      </c>
      <c r="G36" s="1453"/>
      <c r="H36" s="1453"/>
      <c r="I36" s="811"/>
      <c r="J36" s="1453">
        <v>8.8000000000000007</v>
      </c>
      <c r="K36" s="1453"/>
      <c r="L36" s="1453"/>
      <c r="M36" s="811"/>
      <c r="N36" s="1453">
        <v>9.5</v>
      </c>
      <c r="O36" s="1453"/>
      <c r="P36" s="1453"/>
      <c r="Q36" s="811"/>
      <c r="R36" s="1453">
        <v>10.4</v>
      </c>
      <c r="S36" s="1453"/>
      <c r="T36" s="1453"/>
      <c r="U36" s="811"/>
      <c r="V36" s="1458">
        <v>10.199999999999999</v>
      </c>
      <c r="W36" s="1458"/>
      <c r="X36" s="1458"/>
      <c r="Y36" s="1226"/>
      <c r="Z36" s="4"/>
    </row>
    <row r="37" spans="1:30" s="25" customFormat="1" ht="12.75" customHeight="1">
      <c r="A37" s="815"/>
      <c r="B37" s="839"/>
      <c r="C37" s="138" t="s">
        <v>74</v>
      </c>
      <c r="D37" s="813"/>
      <c r="E37" s="263"/>
      <c r="F37" s="1448">
        <v>8.1999999999999993</v>
      </c>
      <c r="G37" s="1448"/>
      <c r="H37" s="1448"/>
      <c r="I37" s="261"/>
      <c r="J37" s="1448">
        <v>8.8000000000000007</v>
      </c>
      <c r="K37" s="1448"/>
      <c r="L37" s="1448"/>
      <c r="M37" s="261"/>
      <c r="N37" s="1448">
        <v>9.5</v>
      </c>
      <c r="O37" s="1448"/>
      <c r="P37" s="1448"/>
      <c r="Q37" s="261"/>
      <c r="R37" s="1448">
        <v>10.4</v>
      </c>
      <c r="S37" s="1448"/>
      <c r="T37" s="1448"/>
      <c r="U37" s="261"/>
      <c r="V37" s="1449">
        <v>10.199999999999999</v>
      </c>
      <c r="W37" s="1449"/>
      <c r="X37" s="1449"/>
      <c r="Y37" s="787"/>
      <c r="Z37" s="815"/>
    </row>
    <row r="38" spans="1:30" s="25" customFormat="1" ht="12.75" customHeight="1">
      <c r="A38" s="815"/>
      <c r="B38" s="839"/>
      <c r="C38" s="138" t="s">
        <v>73</v>
      </c>
      <c r="D38" s="813"/>
      <c r="E38" s="263"/>
      <c r="F38" s="1448">
        <v>7.9</v>
      </c>
      <c r="G38" s="1448"/>
      <c r="H38" s="1448"/>
      <c r="I38" s="261"/>
      <c r="J38" s="1448">
        <v>8.6999999999999993</v>
      </c>
      <c r="K38" s="1448"/>
      <c r="L38" s="1448"/>
      <c r="M38" s="261"/>
      <c r="N38" s="1448">
        <v>9.5</v>
      </c>
      <c r="O38" s="1448"/>
      <c r="P38" s="1448"/>
      <c r="Q38" s="261"/>
      <c r="R38" s="1448">
        <v>10.5</v>
      </c>
      <c r="S38" s="1448"/>
      <c r="T38" s="1448"/>
      <c r="U38" s="261"/>
      <c r="V38" s="1449">
        <v>10.1</v>
      </c>
      <c r="W38" s="1449"/>
      <c r="X38" s="1449"/>
      <c r="Y38" s="787"/>
      <c r="Z38" s="815"/>
    </row>
    <row r="39" spans="1:30" s="28" customFormat="1" ht="2.25" customHeight="1">
      <c r="A39" s="813"/>
      <c r="B39" s="838"/>
      <c r="C39" s="138"/>
      <c r="D39" s="813"/>
      <c r="E39" s="18"/>
      <c r="F39" s="1448"/>
      <c r="G39" s="1448"/>
      <c r="H39" s="1448"/>
      <c r="I39" s="261"/>
      <c r="J39" s="1448"/>
      <c r="K39" s="1448"/>
      <c r="L39" s="1448"/>
      <c r="M39" s="261"/>
      <c r="N39" s="1448"/>
      <c r="O39" s="1448"/>
      <c r="P39" s="1448"/>
      <c r="Q39" s="261"/>
      <c r="R39" s="1448"/>
      <c r="S39" s="1448"/>
      <c r="T39" s="1448"/>
      <c r="U39" s="261"/>
      <c r="V39" s="1449"/>
      <c r="W39" s="1449"/>
      <c r="X39" s="1449"/>
      <c r="Y39" s="1233"/>
      <c r="Z39" s="813"/>
    </row>
    <row r="40" spans="1:30" s="837" customFormat="1" ht="12" customHeight="1">
      <c r="A40" s="833"/>
      <c r="B40" s="834"/>
      <c r="C40" s="1221" t="s">
        <v>218</v>
      </c>
      <c r="D40" s="833"/>
      <c r="E40" s="835"/>
      <c r="F40" s="1463">
        <v>-0.29999999999999893</v>
      </c>
      <c r="G40" s="1463"/>
      <c r="H40" s="1463"/>
      <c r="I40" s="261"/>
      <c r="J40" s="1463">
        <v>-0.10000000000000142</v>
      </c>
      <c r="K40" s="1463"/>
      <c r="L40" s="1463"/>
      <c r="M40" s="261"/>
      <c r="N40" s="1463">
        <v>0</v>
      </c>
      <c r="O40" s="1463"/>
      <c r="P40" s="1463"/>
      <c r="Q40" s="261"/>
      <c r="R40" s="1463">
        <v>9.9999999999999645E-2</v>
      </c>
      <c r="S40" s="1463"/>
      <c r="T40" s="1463"/>
      <c r="U40" s="261"/>
      <c r="V40" s="1464">
        <f>+V38-V37</f>
        <v>-9.9999999999999645E-2</v>
      </c>
      <c r="W40" s="1464"/>
      <c r="X40" s="1464"/>
      <c r="Y40" s="836"/>
      <c r="Z40" s="833"/>
    </row>
    <row r="41" spans="1:30" s="28" customFormat="1" ht="11.25" customHeight="1" thickBot="1">
      <c r="A41" s="813"/>
      <c r="B41" s="328"/>
      <c r="C41" s="249"/>
      <c r="D41" s="1278"/>
      <c r="E41" s="115"/>
      <c r="F41" s="818"/>
      <c r="G41" s="818"/>
      <c r="H41" s="1273"/>
      <c r="I41" s="818"/>
      <c r="J41" s="818"/>
      <c r="K41" s="818"/>
      <c r="L41" s="1273"/>
      <c r="M41" s="818"/>
      <c r="N41" s="818"/>
      <c r="O41" s="818"/>
      <c r="P41" s="818"/>
      <c r="Q41" s="818"/>
      <c r="R41" s="818"/>
      <c r="S41" s="818"/>
      <c r="T41" s="818"/>
      <c r="U41" s="261"/>
      <c r="V41" s="1414"/>
      <c r="W41" s="1414"/>
      <c r="X41" s="1414"/>
      <c r="Y41" s="1233"/>
      <c r="Z41" s="813"/>
    </row>
    <row r="42" spans="1:30" s="28" customFormat="1" ht="13.5" customHeight="1" thickBot="1">
      <c r="A42" s="813"/>
      <c r="B42" s="328"/>
      <c r="C42" s="1455" t="s">
        <v>484</v>
      </c>
      <c r="D42" s="1456"/>
      <c r="E42" s="1456"/>
      <c r="F42" s="1456"/>
      <c r="G42" s="1456"/>
      <c r="H42" s="1456"/>
      <c r="I42" s="1456"/>
      <c r="J42" s="1456"/>
      <c r="K42" s="1456"/>
      <c r="L42" s="1456"/>
      <c r="M42" s="1456"/>
      <c r="N42" s="1456"/>
      <c r="O42" s="1456"/>
      <c r="P42" s="1456"/>
      <c r="Q42" s="1456"/>
      <c r="R42" s="1456"/>
      <c r="S42" s="1456"/>
      <c r="T42" s="1456"/>
      <c r="U42" s="1456"/>
      <c r="V42" s="1456"/>
      <c r="W42" s="1456"/>
      <c r="X42" s="1457"/>
      <c r="Y42" s="1233"/>
      <c r="Z42" s="813"/>
    </row>
    <row r="43" spans="1:30" s="28" customFormat="1" ht="4.5" customHeight="1">
      <c r="A43" s="813"/>
      <c r="B43" s="328"/>
      <c r="C43" s="1431" t="s">
        <v>179</v>
      </c>
      <c r="D43" s="1432"/>
      <c r="E43" s="18"/>
      <c r="F43" s="832"/>
      <c r="G43" s="832"/>
      <c r="H43" s="832"/>
      <c r="I43" s="832"/>
      <c r="J43" s="832"/>
      <c r="K43" s="832"/>
      <c r="L43" s="832"/>
      <c r="M43" s="832"/>
      <c r="N43" s="832"/>
      <c r="O43" s="832"/>
      <c r="P43" s="832"/>
      <c r="Q43" s="832"/>
      <c r="S43" s="832"/>
      <c r="T43" s="832"/>
      <c r="U43" s="832"/>
      <c r="V43" s="832"/>
      <c r="W43" s="832"/>
      <c r="X43" s="832"/>
      <c r="Y43" s="1233"/>
      <c r="Z43" s="813"/>
    </row>
    <row r="44" spans="1:30" ht="12.75" customHeight="1">
      <c r="A44" s="4"/>
      <c r="B44" s="326"/>
      <c r="C44" s="1466"/>
      <c r="D44" s="1466"/>
      <c r="E44" s="1232">
        <v>2005</v>
      </c>
      <c r="F44" s="1421">
        <v>2012</v>
      </c>
      <c r="G44" s="1421"/>
      <c r="H44" s="1421"/>
      <c r="I44" s="1421"/>
      <c r="J44" s="1421"/>
      <c r="K44" s="1421"/>
      <c r="L44" s="1421"/>
      <c r="M44" s="1421"/>
      <c r="N44" s="1421"/>
      <c r="O44" s="1421"/>
      <c r="P44" s="1421"/>
      <c r="Q44" s="980"/>
      <c r="R44" s="1422">
        <v>2013</v>
      </c>
      <c r="S44" s="1422"/>
      <c r="T44" s="1422"/>
      <c r="U44" s="1422"/>
      <c r="V44" s="1422"/>
      <c r="W44" s="1422"/>
      <c r="X44" s="1422"/>
      <c r="Y44" s="8"/>
      <c r="Z44" s="11"/>
      <c r="AA44" s="12"/>
      <c r="AB44" s="12"/>
      <c r="AC44" s="12"/>
      <c r="AD44" s="12"/>
    </row>
    <row r="45" spans="1:30" s="28" customFormat="1" ht="12.75" customHeight="1">
      <c r="A45" s="813"/>
      <c r="B45" s="328"/>
      <c r="C45" s="1233"/>
      <c r="D45" s="1233"/>
      <c r="E45" s="1233"/>
      <c r="F45" s="1467" t="str">
        <f>+F7</f>
        <v>2.trimestre</v>
      </c>
      <c r="G45" s="1467"/>
      <c r="H45" s="1467"/>
      <c r="I45" s="1232"/>
      <c r="J45" s="1467" t="str">
        <f>+J7</f>
        <v>3.trimestre</v>
      </c>
      <c r="K45" s="1467"/>
      <c r="L45" s="1467"/>
      <c r="M45" s="1232"/>
      <c r="N45" s="1467" t="str">
        <f>+N7</f>
        <v>3.trimestre</v>
      </c>
      <c r="O45" s="1467"/>
      <c r="P45" s="1467"/>
      <c r="Q45" s="809"/>
      <c r="R45" s="1467" t="str">
        <f>+R7</f>
        <v>1.trimestre</v>
      </c>
      <c r="S45" s="1467"/>
      <c r="T45" s="1467"/>
      <c r="U45" s="261"/>
      <c r="V45" s="1468" t="str">
        <f>+V7</f>
        <v>2.trimestre</v>
      </c>
      <c r="W45" s="1468"/>
      <c r="X45" s="1468"/>
      <c r="Y45" s="1233"/>
      <c r="Z45" s="813"/>
    </row>
    <row r="46" spans="1:30" s="28" customFormat="1" ht="12.75" customHeight="1">
      <c r="A46" s="813"/>
      <c r="B46" s="328"/>
      <c r="C46" s="1233"/>
      <c r="D46" s="1233"/>
      <c r="E46" s="1233"/>
      <c r="F46" s="1279"/>
      <c r="G46" s="797"/>
      <c r="H46" s="821" t="s">
        <v>115</v>
      </c>
      <c r="I46" s="1233"/>
      <c r="J46" s="1279" t="s">
        <v>180</v>
      </c>
      <c r="K46" s="797"/>
      <c r="L46" s="821" t="s">
        <v>115</v>
      </c>
      <c r="M46" s="1233"/>
      <c r="N46" s="820" t="s">
        <v>180</v>
      </c>
      <c r="O46" s="797"/>
      <c r="P46" s="821" t="s">
        <v>115</v>
      </c>
      <c r="Q46" s="1233"/>
      <c r="R46" s="820" t="s">
        <v>180</v>
      </c>
      <c r="S46" s="797"/>
      <c r="T46" s="821" t="s">
        <v>115</v>
      </c>
      <c r="U46" s="261"/>
      <c r="V46" s="820" t="s">
        <v>180</v>
      </c>
      <c r="W46" s="797"/>
      <c r="X46" s="821" t="s">
        <v>115</v>
      </c>
      <c r="Y46" s="1233"/>
      <c r="Z46" s="813"/>
    </row>
    <row r="47" spans="1:30" s="28" customFormat="1" ht="8.25" customHeight="1">
      <c r="A47" s="813"/>
      <c r="B47" s="328"/>
      <c r="C47" s="1233"/>
      <c r="D47" s="1233"/>
      <c r="E47" s="1233"/>
      <c r="F47" s="797"/>
      <c r="G47" s="1267"/>
      <c r="H47" s="1233"/>
      <c r="I47" s="1266"/>
      <c r="J47" s="797"/>
      <c r="K47" s="1267"/>
      <c r="L47" s="1233"/>
      <c r="M47" s="1266"/>
      <c r="N47" s="797"/>
      <c r="O47" s="1267"/>
      <c r="P47" s="1233"/>
      <c r="Q47" s="1266"/>
      <c r="R47" s="797"/>
      <c r="S47" s="1267"/>
      <c r="T47" s="1267"/>
      <c r="U47" s="261"/>
      <c r="V47" s="797"/>
      <c r="W47" s="1267"/>
      <c r="X47" s="1267"/>
      <c r="Y47" s="1233"/>
      <c r="Z47" s="813"/>
    </row>
    <row r="48" spans="1:30" s="28" customFormat="1" ht="15" customHeight="1">
      <c r="A48" s="813"/>
      <c r="B48" s="328"/>
      <c r="C48" s="1411" t="s">
        <v>205</v>
      </c>
      <c r="D48" s="1411"/>
      <c r="E48" s="800"/>
      <c r="F48" s="1280">
        <v>826.9</v>
      </c>
      <c r="G48" s="1281"/>
      <c r="H48" s="1243">
        <v>100</v>
      </c>
      <c r="I48" s="1282"/>
      <c r="J48" s="1280">
        <v>870.9</v>
      </c>
      <c r="K48" s="1281"/>
      <c r="L48" s="1243">
        <v>100</v>
      </c>
      <c r="M48" s="1282"/>
      <c r="N48" s="1280">
        <v>923.2</v>
      </c>
      <c r="O48" s="1281"/>
      <c r="P48" s="1243">
        <v>100</v>
      </c>
      <c r="Q48" s="1282"/>
      <c r="R48" s="1280">
        <v>952.2</v>
      </c>
      <c r="S48" s="1281"/>
      <c r="T48" s="1243">
        <v>100</v>
      </c>
      <c r="U48" s="1282"/>
      <c r="V48" s="1365">
        <v>886</v>
      </c>
      <c r="W48" s="1366"/>
      <c r="X48" s="1360">
        <f>+V48/V48*100</f>
        <v>100</v>
      </c>
      <c r="Y48" s="1233"/>
      <c r="Z48" s="813"/>
    </row>
    <row r="49" spans="1:26" s="28" customFormat="1" ht="15" customHeight="1">
      <c r="A49" s="813"/>
      <c r="B49" s="328"/>
      <c r="C49" s="1283"/>
      <c r="D49" s="1221" t="s">
        <v>74</v>
      </c>
      <c r="E49" s="1253"/>
      <c r="F49" s="1284">
        <v>438.1</v>
      </c>
      <c r="G49" s="1285"/>
      <c r="H49" s="1272">
        <v>52.981013423630429</v>
      </c>
      <c r="I49" s="1286"/>
      <c r="J49" s="1284">
        <v>468.5</v>
      </c>
      <c r="K49" s="1285"/>
      <c r="L49" s="1272">
        <v>53.794924790446665</v>
      </c>
      <c r="M49" s="1286"/>
      <c r="N49" s="1284">
        <v>481.8</v>
      </c>
      <c r="O49" s="1285"/>
      <c r="P49" s="1272">
        <v>52.18804159445407</v>
      </c>
      <c r="Q49" s="1286"/>
      <c r="R49" s="1284">
        <v>504.2</v>
      </c>
      <c r="S49" s="1285"/>
      <c r="T49" s="1272">
        <v>52.951060701533294</v>
      </c>
      <c r="U49" s="1286"/>
      <c r="V49" s="1367">
        <v>463.2</v>
      </c>
      <c r="W49" s="1368"/>
      <c r="X49" s="1362">
        <f>+V49/V48*100</f>
        <v>52.279909706546277</v>
      </c>
      <c r="Y49" s="1233"/>
      <c r="Z49" s="813"/>
    </row>
    <row r="50" spans="1:26" s="28" customFormat="1" ht="15" customHeight="1">
      <c r="A50" s="813"/>
      <c r="B50" s="328"/>
      <c r="C50" s="1283"/>
      <c r="D50" s="1221" t="s">
        <v>73</v>
      </c>
      <c r="E50" s="1253"/>
      <c r="F50" s="1284">
        <v>388.8</v>
      </c>
      <c r="G50" s="1285"/>
      <c r="H50" s="1272">
        <v>47.018986576369578</v>
      </c>
      <c r="I50" s="1286"/>
      <c r="J50" s="1284">
        <v>402.5</v>
      </c>
      <c r="K50" s="1285"/>
      <c r="L50" s="1272">
        <v>46.216557584108401</v>
      </c>
      <c r="M50" s="1286"/>
      <c r="N50" s="1284">
        <v>441.4</v>
      </c>
      <c r="O50" s="1285"/>
      <c r="P50" s="1272">
        <v>47.811958405545923</v>
      </c>
      <c r="Q50" s="1286"/>
      <c r="R50" s="1284">
        <v>447.9</v>
      </c>
      <c r="S50" s="1285"/>
      <c r="T50" s="1272">
        <v>47.038437303087584</v>
      </c>
      <c r="U50" s="1286"/>
      <c r="V50" s="1367">
        <v>422.8</v>
      </c>
      <c r="W50" s="1368"/>
      <c r="X50" s="1362">
        <f>+V50/V48*100</f>
        <v>47.72009029345373</v>
      </c>
      <c r="Y50" s="1233"/>
      <c r="Z50" s="813"/>
    </row>
    <row r="51" spans="1:26" s="28" customFormat="1" ht="19.5" customHeight="1">
      <c r="A51" s="813"/>
      <c r="B51" s="328"/>
      <c r="C51" s="138" t="s">
        <v>176</v>
      </c>
      <c r="D51" s="297"/>
      <c r="E51" s="115"/>
      <c r="F51" s="1287">
        <v>149.69999999999999</v>
      </c>
      <c r="G51" s="1288"/>
      <c r="H51" s="1244">
        <v>18.103761035191678</v>
      </c>
      <c r="I51" s="1286"/>
      <c r="J51" s="1289">
        <v>175.1</v>
      </c>
      <c r="K51" s="1288"/>
      <c r="L51" s="1244">
        <v>20.105637845906532</v>
      </c>
      <c r="M51" s="1286"/>
      <c r="N51" s="1289">
        <v>164.9</v>
      </c>
      <c r="O51" s="1288"/>
      <c r="P51" s="1244">
        <v>17.861785095320624</v>
      </c>
      <c r="Q51" s="1286"/>
      <c r="R51" s="1289">
        <v>165.9</v>
      </c>
      <c r="S51" s="1288"/>
      <c r="T51" s="1244">
        <v>17.422810333963454</v>
      </c>
      <c r="U51" s="1286"/>
      <c r="V51" s="1369">
        <v>140.6</v>
      </c>
      <c r="W51" s="1370"/>
      <c r="X51" s="1364">
        <f>+V51/V$48*100</f>
        <v>15.869074492099323</v>
      </c>
      <c r="Y51" s="1233"/>
      <c r="Z51" s="813"/>
    </row>
    <row r="52" spans="1:26" s="28" customFormat="1" ht="15" customHeight="1">
      <c r="A52" s="813"/>
      <c r="B52" s="328"/>
      <c r="C52" s="249"/>
      <c r="D52" s="551" t="s">
        <v>74</v>
      </c>
      <c r="E52" s="115"/>
      <c r="F52" s="1290">
        <v>79.099999999999994</v>
      </c>
      <c r="G52" s="1285"/>
      <c r="H52" s="1272">
        <v>52.839011356045432</v>
      </c>
      <c r="I52" s="1286"/>
      <c r="J52" s="1291">
        <v>90.4</v>
      </c>
      <c r="K52" s="1285"/>
      <c r="L52" s="1272">
        <v>51.627641347801259</v>
      </c>
      <c r="M52" s="1286"/>
      <c r="N52" s="1291">
        <v>83.6</v>
      </c>
      <c r="O52" s="1285"/>
      <c r="P52" s="1272">
        <v>50.697392359005455</v>
      </c>
      <c r="Q52" s="1286"/>
      <c r="R52" s="1291">
        <v>83.8</v>
      </c>
      <c r="S52" s="1285"/>
      <c r="T52" s="1272">
        <v>50.512356841470762</v>
      </c>
      <c r="U52" s="1286"/>
      <c r="V52" s="1371">
        <v>70</v>
      </c>
      <c r="W52" s="1368"/>
      <c r="X52" s="1362">
        <f>+V52/V51*100</f>
        <v>49.786628733997155</v>
      </c>
      <c r="Y52" s="1233"/>
      <c r="Z52" s="813"/>
    </row>
    <row r="53" spans="1:26" s="28" customFormat="1" ht="15" customHeight="1">
      <c r="A53" s="813"/>
      <c r="B53" s="328"/>
      <c r="C53" s="249"/>
      <c r="D53" s="551" t="s">
        <v>73</v>
      </c>
      <c r="E53" s="115"/>
      <c r="F53" s="1290">
        <v>70.599999999999994</v>
      </c>
      <c r="G53" s="1285"/>
      <c r="H53" s="1272">
        <v>47.160988643954575</v>
      </c>
      <c r="I53" s="1286"/>
      <c r="J53" s="1291">
        <v>84.7</v>
      </c>
      <c r="K53" s="1285"/>
      <c r="L53" s="1272">
        <v>48.372358652198749</v>
      </c>
      <c r="M53" s="1286"/>
      <c r="N53" s="1291">
        <v>81.2</v>
      </c>
      <c r="O53" s="1285"/>
      <c r="P53" s="1272">
        <v>49.241964827167983</v>
      </c>
      <c r="Q53" s="1286"/>
      <c r="R53" s="1291">
        <v>82</v>
      </c>
      <c r="S53" s="1285"/>
      <c r="T53" s="1272">
        <v>49.427365883062087</v>
      </c>
      <c r="U53" s="1286"/>
      <c r="V53" s="1371">
        <v>70.599999999999994</v>
      </c>
      <c r="W53" s="1368"/>
      <c r="X53" s="1362">
        <f>+V53/V51*100</f>
        <v>50.213371266002838</v>
      </c>
      <c r="Y53" s="1233"/>
      <c r="Z53" s="813"/>
    </row>
    <row r="54" spans="1:26" s="28" customFormat="1" ht="19.5" customHeight="1">
      <c r="A54" s="813"/>
      <c r="B54" s="328"/>
      <c r="C54" s="138" t="s">
        <v>281</v>
      </c>
      <c r="D54" s="297"/>
      <c r="E54" s="115"/>
      <c r="F54" s="1287">
        <v>234.9</v>
      </c>
      <c r="G54" s="1288"/>
      <c r="H54" s="1244">
        <v>28.407304389889955</v>
      </c>
      <c r="I54" s="1286"/>
      <c r="J54" s="1289">
        <v>237.1</v>
      </c>
      <c r="K54" s="1288"/>
      <c r="L54" s="1244">
        <v>27.224710070042484</v>
      </c>
      <c r="M54" s="1286"/>
      <c r="N54" s="1289">
        <v>260</v>
      </c>
      <c r="O54" s="1288"/>
      <c r="P54" s="1244">
        <v>28.162911611785095</v>
      </c>
      <c r="Q54" s="1286"/>
      <c r="R54" s="1289">
        <v>270.5</v>
      </c>
      <c r="S54" s="1288"/>
      <c r="T54" s="1244">
        <v>28.407897500525099</v>
      </c>
      <c r="U54" s="1286"/>
      <c r="V54" s="1369">
        <v>232.6</v>
      </c>
      <c r="W54" s="1370"/>
      <c r="X54" s="1364">
        <f>+V54/V$48*100</f>
        <v>26.252821670428894</v>
      </c>
      <c r="Y54" s="1233"/>
      <c r="Z54" s="813"/>
    </row>
    <row r="55" spans="1:26" s="28" customFormat="1" ht="15" customHeight="1">
      <c r="A55" s="813"/>
      <c r="B55" s="328"/>
      <c r="C55" s="249"/>
      <c r="D55" s="551" t="s">
        <v>74</v>
      </c>
      <c r="E55" s="115"/>
      <c r="F55" s="1291">
        <v>113.9</v>
      </c>
      <c r="G55" s="1285"/>
      <c r="H55" s="1272">
        <v>48.488718603661134</v>
      </c>
      <c r="I55" s="1286"/>
      <c r="J55" s="1291">
        <v>125</v>
      </c>
      <c r="K55" s="1285"/>
      <c r="L55" s="1272">
        <v>52.720371151412905</v>
      </c>
      <c r="M55" s="1286"/>
      <c r="N55" s="1291">
        <v>128.80000000000001</v>
      </c>
      <c r="O55" s="1285"/>
      <c r="P55" s="1272">
        <v>49.53846153846154</v>
      </c>
      <c r="Q55" s="1286"/>
      <c r="R55" s="1291">
        <v>134</v>
      </c>
      <c r="S55" s="1285"/>
      <c r="T55" s="1272">
        <v>49.53789279112754</v>
      </c>
      <c r="U55" s="1286"/>
      <c r="V55" s="1371">
        <v>107.6</v>
      </c>
      <c r="W55" s="1368"/>
      <c r="X55" s="1362">
        <f>+V55/V54*100</f>
        <v>46.259673258813407</v>
      </c>
      <c r="Y55" s="1233"/>
      <c r="Z55" s="813"/>
    </row>
    <row r="56" spans="1:26" s="28" customFormat="1" ht="15" customHeight="1">
      <c r="A56" s="813"/>
      <c r="B56" s="328"/>
      <c r="C56" s="249"/>
      <c r="D56" s="551" t="s">
        <v>73</v>
      </c>
      <c r="E56" s="115"/>
      <c r="F56" s="1290">
        <v>121</v>
      </c>
      <c r="G56" s="1285"/>
      <c r="H56" s="1272">
        <v>51.511281396338873</v>
      </c>
      <c r="I56" s="1286"/>
      <c r="J56" s="1291">
        <v>112.1</v>
      </c>
      <c r="K56" s="1285"/>
      <c r="L56" s="1272">
        <v>47.279628848587087</v>
      </c>
      <c r="M56" s="1286"/>
      <c r="N56" s="1291">
        <v>131.19999999999999</v>
      </c>
      <c r="O56" s="1285"/>
      <c r="P56" s="1272">
        <v>50.46153846153846</v>
      </c>
      <c r="Q56" s="1286"/>
      <c r="R56" s="1291">
        <v>136.6</v>
      </c>
      <c r="S56" s="1285"/>
      <c r="T56" s="1272">
        <v>50.499075785582249</v>
      </c>
      <c r="U56" s="1286"/>
      <c r="V56" s="1371">
        <v>125</v>
      </c>
      <c r="W56" s="1368"/>
      <c r="X56" s="1362">
        <f>+V56/V54*100</f>
        <v>53.740326741186585</v>
      </c>
      <c r="Y56" s="1233"/>
      <c r="Z56" s="813"/>
    </row>
    <row r="57" spans="1:26" s="28" customFormat="1" ht="19.5" customHeight="1">
      <c r="A57" s="813"/>
      <c r="B57" s="328"/>
      <c r="C57" s="138" t="s">
        <v>282</v>
      </c>
      <c r="D57" s="297"/>
      <c r="E57" s="115"/>
      <c r="F57" s="1287">
        <v>180.5</v>
      </c>
      <c r="G57" s="1288"/>
      <c r="H57" s="1244">
        <v>21.828516144636595</v>
      </c>
      <c r="I57" s="1286"/>
      <c r="J57" s="1289">
        <v>198.5</v>
      </c>
      <c r="K57" s="1288"/>
      <c r="L57" s="1244">
        <v>22.792513491790103</v>
      </c>
      <c r="M57" s="1286"/>
      <c r="N57" s="1289">
        <v>222.4</v>
      </c>
      <c r="O57" s="1288"/>
      <c r="P57" s="1244">
        <v>24.090121317157713</v>
      </c>
      <c r="Q57" s="1286"/>
      <c r="R57" s="1289">
        <v>219.1</v>
      </c>
      <c r="S57" s="1288"/>
      <c r="T57" s="1244">
        <v>23.009871875656373</v>
      </c>
      <c r="U57" s="1286"/>
      <c r="V57" s="1369">
        <v>221.8</v>
      </c>
      <c r="W57" s="1370"/>
      <c r="X57" s="1364">
        <f>+V57/V$48*100</f>
        <v>25.033860045146728</v>
      </c>
      <c r="Y57" s="1233"/>
      <c r="Z57" s="813"/>
    </row>
    <row r="58" spans="1:26" s="28" customFormat="1" ht="15" customHeight="1">
      <c r="A58" s="813"/>
      <c r="B58" s="328"/>
      <c r="C58" s="249"/>
      <c r="D58" s="551" t="s">
        <v>74</v>
      </c>
      <c r="E58" s="115"/>
      <c r="F58" s="1291">
        <v>93.2</v>
      </c>
      <c r="G58" s="1285"/>
      <c r="H58" s="1272">
        <v>51.634349030470915</v>
      </c>
      <c r="I58" s="1286"/>
      <c r="J58" s="1291">
        <v>104.5</v>
      </c>
      <c r="K58" s="1285"/>
      <c r="L58" s="1272">
        <v>52.644836272040308</v>
      </c>
      <c r="M58" s="1286"/>
      <c r="N58" s="1291">
        <v>111.5</v>
      </c>
      <c r="O58" s="1285"/>
      <c r="P58" s="1272">
        <v>50.134892086330929</v>
      </c>
      <c r="Q58" s="1286"/>
      <c r="R58" s="1291">
        <v>112.7</v>
      </c>
      <c r="S58" s="1285"/>
      <c r="T58" s="1272">
        <v>51.437699680511187</v>
      </c>
      <c r="U58" s="1286"/>
      <c r="V58" s="1371">
        <v>116.3</v>
      </c>
      <c r="W58" s="1368"/>
      <c r="X58" s="1362">
        <f>+V58/V57*100</f>
        <v>52.434625788999092</v>
      </c>
      <c r="Y58" s="1233"/>
      <c r="Z58" s="813"/>
    </row>
    <row r="59" spans="1:26" s="28" customFormat="1" ht="15" customHeight="1">
      <c r="A59" s="813"/>
      <c r="B59" s="328"/>
      <c r="C59" s="249"/>
      <c r="D59" s="551" t="s">
        <v>73</v>
      </c>
      <c r="E59" s="115"/>
      <c r="F59" s="1291">
        <v>87.3</v>
      </c>
      <c r="G59" s="1285"/>
      <c r="H59" s="1272">
        <v>48.365650969529085</v>
      </c>
      <c r="I59" s="1286"/>
      <c r="J59" s="1291">
        <v>94</v>
      </c>
      <c r="K59" s="1285"/>
      <c r="L59" s="1272">
        <v>47.355163727959699</v>
      </c>
      <c r="M59" s="1286"/>
      <c r="N59" s="1291">
        <v>110.9</v>
      </c>
      <c r="O59" s="1285"/>
      <c r="P59" s="1272">
        <v>49.865107913669064</v>
      </c>
      <c r="Q59" s="1286"/>
      <c r="R59" s="1291">
        <v>106.4</v>
      </c>
      <c r="S59" s="1285"/>
      <c r="T59" s="1272">
        <v>48.56230031948882</v>
      </c>
      <c r="U59" s="1286"/>
      <c r="V59" s="1371">
        <v>105.5</v>
      </c>
      <c r="W59" s="1368"/>
      <c r="X59" s="1362">
        <f>+V59/V57*100</f>
        <v>47.565374211000901</v>
      </c>
      <c r="Y59" s="1233"/>
      <c r="Z59" s="813"/>
    </row>
    <row r="60" spans="1:26" s="28" customFormat="1" ht="19.5" customHeight="1">
      <c r="A60" s="813"/>
      <c r="B60" s="328"/>
      <c r="C60" s="138" t="s">
        <v>178</v>
      </c>
      <c r="D60" s="297"/>
      <c r="E60" s="115"/>
      <c r="F60" s="1289">
        <v>261.8</v>
      </c>
      <c r="G60" s="1288"/>
      <c r="H60" s="1244">
        <v>31.66041843028178</v>
      </c>
      <c r="I60" s="1286"/>
      <c r="J60" s="1289">
        <v>260.2</v>
      </c>
      <c r="K60" s="1288"/>
      <c r="L60" s="1244">
        <v>29.877138592260877</v>
      </c>
      <c r="M60" s="1286"/>
      <c r="N60" s="1289">
        <v>276</v>
      </c>
      <c r="O60" s="1288"/>
      <c r="P60" s="1244">
        <v>29.896013864818023</v>
      </c>
      <c r="Q60" s="1286"/>
      <c r="R60" s="1289">
        <v>296.7</v>
      </c>
      <c r="S60" s="1288"/>
      <c r="T60" s="1244">
        <v>31.159420289855071</v>
      </c>
      <c r="U60" s="1286"/>
      <c r="V60" s="1369">
        <v>290.89999999999998</v>
      </c>
      <c r="W60" s="1370"/>
      <c r="X60" s="1364">
        <f>+V60/V$48*100</f>
        <v>32.832957110609478</v>
      </c>
      <c r="Y60" s="1233"/>
      <c r="Z60" s="813"/>
    </row>
    <row r="61" spans="1:26" s="28" customFormat="1" ht="15" customHeight="1">
      <c r="A61" s="813"/>
      <c r="B61" s="328"/>
      <c r="C61" s="249"/>
      <c r="D61" s="551" t="s">
        <v>74</v>
      </c>
      <c r="E61" s="115"/>
      <c r="F61" s="1291">
        <v>151.9</v>
      </c>
      <c r="G61" s="1285"/>
      <c r="H61" s="1272">
        <v>58.021390374331553</v>
      </c>
      <c r="I61" s="1286"/>
      <c r="J61" s="1291">
        <v>148.6</v>
      </c>
      <c r="K61" s="1285"/>
      <c r="L61" s="1272">
        <v>57.10991544965411</v>
      </c>
      <c r="M61" s="1286"/>
      <c r="N61" s="1291">
        <v>157.9</v>
      </c>
      <c r="O61" s="1285"/>
      <c r="P61" s="1272">
        <v>57.210144927536234</v>
      </c>
      <c r="Q61" s="1286"/>
      <c r="R61" s="1291">
        <v>173.7</v>
      </c>
      <c r="S61" s="1285"/>
      <c r="T61" s="1272">
        <v>58.543983822042463</v>
      </c>
      <c r="U61" s="1286"/>
      <c r="V61" s="1371">
        <v>169.3</v>
      </c>
      <c r="W61" s="1368"/>
      <c r="X61" s="1362">
        <f>+V61/V60*100</f>
        <v>58.198693709178414</v>
      </c>
      <c r="Y61" s="1233"/>
      <c r="Z61" s="813"/>
    </row>
    <row r="62" spans="1:26" s="28" customFormat="1" ht="15" customHeight="1">
      <c r="A62" s="813"/>
      <c r="B62" s="328"/>
      <c r="C62" s="249"/>
      <c r="D62" s="551" t="s">
        <v>73</v>
      </c>
      <c r="E62" s="115"/>
      <c r="F62" s="1291">
        <v>109.9</v>
      </c>
      <c r="G62" s="1285"/>
      <c r="H62" s="1272">
        <v>41.978609625668447</v>
      </c>
      <c r="I62" s="1286"/>
      <c r="J62" s="1291">
        <v>111.7</v>
      </c>
      <c r="K62" s="1285"/>
      <c r="L62" s="1272">
        <v>42.92851652574943</v>
      </c>
      <c r="M62" s="1286"/>
      <c r="N62" s="1291">
        <v>118.1</v>
      </c>
      <c r="O62" s="1285"/>
      <c r="P62" s="1272">
        <v>42.789855072463766</v>
      </c>
      <c r="Q62" s="1286"/>
      <c r="R62" s="1291">
        <v>123</v>
      </c>
      <c r="S62" s="1285"/>
      <c r="T62" s="1272">
        <v>41.456016177957537</v>
      </c>
      <c r="U62" s="1286"/>
      <c r="V62" s="1371">
        <v>121.7</v>
      </c>
      <c r="W62" s="1368"/>
      <c r="X62" s="1362">
        <f>+V62/V60*100</f>
        <v>41.835682365073914</v>
      </c>
      <c r="Y62" s="1233"/>
      <c r="Z62" s="813"/>
    </row>
    <row r="63" spans="1:26" ht="10.5" customHeight="1">
      <c r="A63" s="4"/>
      <c r="B63" s="840"/>
      <c r="C63" s="138"/>
      <c r="D63" s="1221"/>
      <c r="E63" s="1214"/>
      <c r="F63" s="990"/>
      <c r="G63" s="991"/>
      <c r="H63" s="991"/>
      <c r="I63" s="989"/>
      <c r="J63" s="990"/>
      <c r="K63" s="991"/>
      <c r="L63" s="991"/>
      <c r="M63" s="989"/>
      <c r="N63" s="990"/>
      <c r="O63" s="991"/>
      <c r="P63" s="991"/>
      <c r="Q63" s="989"/>
      <c r="R63" s="990"/>
      <c r="S63" s="991"/>
      <c r="T63" s="991"/>
      <c r="U63" s="989"/>
      <c r="V63" s="990"/>
      <c r="W63" s="991"/>
      <c r="X63" s="991"/>
      <c r="Y63" s="1226"/>
      <c r="Z63" s="4"/>
    </row>
    <row r="64" spans="1:26" s="844" customFormat="1" ht="13.5" customHeight="1">
      <c r="A64" s="841"/>
      <c r="B64" s="840"/>
      <c r="C64" s="54" t="s">
        <v>181</v>
      </c>
      <c r="D64" s="249"/>
      <c r="E64" s="842"/>
      <c r="F64" s="1465" t="s">
        <v>92</v>
      </c>
      <c r="G64" s="1465"/>
      <c r="H64" s="1465"/>
      <c r="I64" s="1465"/>
      <c r="J64" s="1465"/>
      <c r="K64" s="1465"/>
      <c r="L64" s="1465"/>
      <c r="M64" s="1465"/>
      <c r="N64" s="1465"/>
      <c r="O64" s="1465"/>
      <c r="P64" s="1465"/>
      <c r="Q64" s="1465"/>
      <c r="R64" s="1465"/>
      <c r="S64" s="1465"/>
      <c r="T64" s="1465"/>
      <c r="U64" s="1465"/>
      <c r="V64" s="1465"/>
      <c r="W64" s="1465"/>
      <c r="X64" s="1465"/>
      <c r="Y64" s="843"/>
      <c r="Z64" s="841"/>
    </row>
    <row r="65" spans="1:26" ht="14.25" customHeight="1">
      <c r="A65" s="4"/>
      <c r="B65" s="320">
        <v>8</v>
      </c>
      <c r="C65" s="1213" t="s">
        <v>502</v>
      </c>
      <c r="D65" s="1214"/>
      <c r="F65" s="8"/>
      <c r="G65" s="8"/>
      <c r="H65" s="8"/>
      <c r="I65" s="8"/>
      <c r="J65" s="8"/>
      <c r="K65" s="8"/>
      <c r="L65" s="8"/>
      <c r="M65" s="32"/>
      <c r="N65" s="8"/>
      <c r="O65" s="8"/>
      <c r="P65" s="8"/>
      <c r="Q65" s="8"/>
      <c r="R65" s="8"/>
      <c r="S65" s="8"/>
      <c r="T65" s="8"/>
      <c r="U65" s="8"/>
      <c r="V65" s="8"/>
      <c r="W65" s="8"/>
      <c r="X65" s="8"/>
      <c r="Z65" s="4"/>
    </row>
    <row r="76" spans="1:26" ht="8.25" customHeight="1"/>
    <row r="78" spans="1:26" ht="9" customHeight="1">
      <c r="Y78" s="9"/>
    </row>
    <row r="79" spans="1:26" ht="8.25" customHeight="1">
      <c r="U79" s="1397"/>
      <c r="V79" s="1397"/>
      <c r="W79" s="1397"/>
      <c r="X79" s="1397"/>
      <c r="Y79" s="1397"/>
    </row>
    <row r="80" spans="1:26" ht="9.75" customHeight="1"/>
  </sheetData>
  <mergeCells count="187">
    <mergeCell ref="C48:D48"/>
    <mergeCell ref="F64:X64"/>
    <mergeCell ref="U79:Y79"/>
    <mergeCell ref="V41:X41"/>
    <mergeCell ref="C42:X42"/>
    <mergeCell ref="C43:D44"/>
    <mergeCell ref="F44:P44"/>
    <mergeCell ref="R44:X44"/>
    <mergeCell ref="F45:H45"/>
    <mergeCell ref="J45:L45"/>
    <mergeCell ref="N45:P45"/>
    <mergeCell ref="R45:T45"/>
    <mergeCell ref="V45:X45"/>
    <mergeCell ref="F39:H39"/>
    <mergeCell ref="J39:L39"/>
    <mergeCell ref="N39:P39"/>
    <mergeCell ref="R39:T39"/>
    <mergeCell ref="V39:X39"/>
    <mergeCell ref="F40:H40"/>
    <mergeCell ref="J40:L40"/>
    <mergeCell ref="N40:P40"/>
    <mergeCell ref="R40:T40"/>
    <mergeCell ref="V40:X40"/>
    <mergeCell ref="F37:H37"/>
    <mergeCell ref="J37:L37"/>
    <mergeCell ref="N37:P37"/>
    <mergeCell ref="R37:T37"/>
    <mergeCell ref="V37:X37"/>
    <mergeCell ref="F38:H38"/>
    <mergeCell ref="J38:L38"/>
    <mergeCell ref="N38:P38"/>
    <mergeCell ref="R38:T38"/>
    <mergeCell ref="V38:X38"/>
    <mergeCell ref="C36:E36"/>
    <mergeCell ref="F36:H36"/>
    <mergeCell ref="J36:L36"/>
    <mergeCell ref="N36:P36"/>
    <mergeCell ref="R36:T36"/>
    <mergeCell ref="V36:X36"/>
    <mergeCell ref="F34:H34"/>
    <mergeCell ref="J34:L34"/>
    <mergeCell ref="N34:P34"/>
    <mergeCell ref="R34:T34"/>
    <mergeCell ref="V34:X34"/>
    <mergeCell ref="F35:H35"/>
    <mergeCell ref="J35:L35"/>
    <mergeCell ref="N35:P35"/>
    <mergeCell ref="R35:T35"/>
    <mergeCell ref="V35:X35"/>
    <mergeCell ref="F32:H32"/>
    <mergeCell ref="J32:L32"/>
    <mergeCell ref="N32:P32"/>
    <mergeCell ref="R32:T32"/>
    <mergeCell ref="V32:X32"/>
    <mergeCell ref="F33:H33"/>
    <mergeCell ref="J33:L33"/>
    <mergeCell ref="N33:P33"/>
    <mergeCell ref="R33:T33"/>
    <mergeCell ref="V33:X33"/>
    <mergeCell ref="F30:H30"/>
    <mergeCell ref="J30:L30"/>
    <mergeCell ref="N30:P30"/>
    <mergeCell ref="R30:T30"/>
    <mergeCell ref="V30:X30"/>
    <mergeCell ref="F31:H31"/>
    <mergeCell ref="J31:L31"/>
    <mergeCell ref="N31:P31"/>
    <mergeCell ref="R31:T31"/>
    <mergeCell ref="V31:X31"/>
    <mergeCell ref="F28:H28"/>
    <mergeCell ref="J28:L28"/>
    <mergeCell ref="N28:P28"/>
    <mergeCell ref="R28:T28"/>
    <mergeCell ref="V28:X28"/>
    <mergeCell ref="F29:H29"/>
    <mergeCell ref="J29:L29"/>
    <mergeCell ref="N29:P29"/>
    <mergeCell ref="R29:T29"/>
    <mergeCell ref="V29:X29"/>
    <mergeCell ref="F26:H26"/>
    <mergeCell ref="J26:L26"/>
    <mergeCell ref="N26:P26"/>
    <mergeCell ref="R26:T26"/>
    <mergeCell ref="V26:X26"/>
    <mergeCell ref="F27:H27"/>
    <mergeCell ref="J27:L27"/>
    <mergeCell ref="N27:P27"/>
    <mergeCell ref="R27:T27"/>
    <mergeCell ref="V27:X27"/>
    <mergeCell ref="F24:H24"/>
    <mergeCell ref="J24:L24"/>
    <mergeCell ref="N24:P24"/>
    <mergeCell ref="R24:T24"/>
    <mergeCell ref="V24:X24"/>
    <mergeCell ref="F25:H25"/>
    <mergeCell ref="J25:L25"/>
    <mergeCell ref="N25:P25"/>
    <mergeCell ref="R25:T25"/>
    <mergeCell ref="V25:X25"/>
    <mergeCell ref="F22:H22"/>
    <mergeCell ref="J22:L22"/>
    <mergeCell ref="N22:P22"/>
    <mergeCell ref="R22:T22"/>
    <mergeCell ref="V22:X22"/>
    <mergeCell ref="F23:H23"/>
    <mergeCell ref="J23:L23"/>
    <mergeCell ref="N23:P23"/>
    <mergeCell ref="R23:T23"/>
    <mergeCell ref="V23:X23"/>
    <mergeCell ref="V20:X20"/>
    <mergeCell ref="F21:H21"/>
    <mergeCell ref="J21:L21"/>
    <mergeCell ref="N21:P21"/>
    <mergeCell ref="R21:T21"/>
    <mergeCell ref="V21:X21"/>
    <mergeCell ref="F19:H19"/>
    <mergeCell ref="J19:L19"/>
    <mergeCell ref="N19:P19"/>
    <mergeCell ref="R19:T19"/>
    <mergeCell ref="V19:X19"/>
    <mergeCell ref="C20:D20"/>
    <mergeCell ref="F20:H20"/>
    <mergeCell ref="J20:L20"/>
    <mergeCell ref="N20:P20"/>
    <mergeCell ref="R20:T20"/>
    <mergeCell ref="F17:H17"/>
    <mergeCell ref="J17:L17"/>
    <mergeCell ref="N17:P17"/>
    <mergeCell ref="R17:T17"/>
    <mergeCell ref="V17:X17"/>
    <mergeCell ref="F18:H18"/>
    <mergeCell ref="J18:L18"/>
    <mergeCell ref="N18:P18"/>
    <mergeCell ref="R18:T18"/>
    <mergeCell ref="V18:X18"/>
    <mergeCell ref="F15:H15"/>
    <mergeCell ref="J15:L15"/>
    <mergeCell ref="N15:P15"/>
    <mergeCell ref="R15:T15"/>
    <mergeCell ref="V15:X15"/>
    <mergeCell ref="F16:H16"/>
    <mergeCell ref="J16:L16"/>
    <mergeCell ref="N16:P16"/>
    <mergeCell ref="R16:T16"/>
    <mergeCell ref="V16:X16"/>
    <mergeCell ref="F13:H13"/>
    <mergeCell ref="J13:L13"/>
    <mergeCell ref="N13:P13"/>
    <mergeCell ref="R13:T13"/>
    <mergeCell ref="V13:X13"/>
    <mergeCell ref="F14:H14"/>
    <mergeCell ref="J14:L14"/>
    <mergeCell ref="N14:P14"/>
    <mergeCell ref="R14:T14"/>
    <mergeCell ref="V14:X14"/>
    <mergeCell ref="F11:H11"/>
    <mergeCell ref="J11:L11"/>
    <mergeCell ref="N11:P11"/>
    <mergeCell ref="R11:T11"/>
    <mergeCell ref="V11:X11"/>
    <mergeCell ref="F12:H12"/>
    <mergeCell ref="J12:L12"/>
    <mergeCell ref="N12:P12"/>
    <mergeCell ref="R12:T12"/>
    <mergeCell ref="V12:X12"/>
    <mergeCell ref="F10:H10"/>
    <mergeCell ref="J10:L10"/>
    <mergeCell ref="N10:P10"/>
    <mergeCell ref="R10:T10"/>
    <mergeCell ref="V10:X10"/>
    <mergeCell ref="F7:H7"/>
    <mergeCell ref="J7:L7"/>
    <mergeCell ref="N7:P7"/>
    <mergeCell ref="R7:T7"/>
    <mergeCell ref="V7:X7"/>
    <mergeCell ref="C9:D9"/>
    <mergeCell ref="F9:H9"/>
    <mergeCell ref="J9:L9"/>
    <mergeCell ref="N9:P9"/>
    <mergeCell ref="R9:T9"/>
    <mergeCell ref="N1:X1"/>
    <mergeCell ref="V3:X3"/>
    <mergeCell ref="C4:X4"/>
    <mergeCell ref="C5:D6"/>
    <mergeCell ref="F6:P6"/>
    <mergeCell ref="R6:X6"/>
    <mergeCell ref="V9:X9"/>
  </mergeCells>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sheetPr>
    <tabColor theme="5"/>
  </sheetPr>
  <dimension ref="A1:W96"/>
  <sheetViews>
    <sheetView workbookViewId="0"/>
  </sheetViews>
  <sheetFormatPr defaultRowHeight="12.75"/>
  <cols>
    <col min="1" max="1" width="1" style="191" customWidth="1"/>
    <col min="2" max="2" width="2.5703125" style="191" customWidth="1"/>
    <col min="3" max="3" width="1" style="191" customWidth="1"/>
    <col min="4" max="4" width="32.85546875" style="191" customWidth="1"/>
    <col min="5" max="9" width="11.85546875" style="191" customWidth="1"/>
    <col min="10" max="10" width="2.5703125" style="191" customWidth="1"/>
    <col min="11" max="11" width="1" style="191" customWidth="1"/>
    <col min="12" max="16384" width="9.140625" style="191"/>
  </cols>
  <sheetData>
    <row r="1" spans="1:11" ht="13.5" customHeight="1">
      <c r="A1" s="190"/>
      <c r="B1" s="1478" t="s">
        <v>395</v>
      </c>
      <c r="C1" s="1478"/>
      <c r="D1" s="1478"/>
      <c r="E1" s="192"/>
      <c r="F1" s="192"/>
      <c r="G1" s="192"/>
      <c r="H1" s="192"/>
      <c r="I1" s="192"/>
      <c r="J1" s="192"/>
      <c r="K1" s="190"/>
    </row>
    <row r="2" spans="1:11" ht="6" customHeight="1">
      <c r="A2" s="190"/>
      <c r="B2" s="975"/>
      <c r="C2" s="975"/>
      <c r="D2" s="975"/>
      <c r="E2" s="333"/>
      <c r="F2" s="333"/>
      <c r="G2" s="333"/>
      <c r="H2" s="333"/>
      <c r="I2" s="333"/>
      <c r="J2" s="334"/>
      <c r="K2" s="192"/>
    </row>
    <row r="3" spans="1:11" ht="10.5" customHeight="1" thickBot="1">
      <c r="A3" s="190"/>
      <c r="B3" s="192"/>
      <c r="C3" s="192"/>
      <c r="D3" s="192"/>
      <c r="E3" s="892"/>
      <c r="F3" s="892"/>
      <c r="G3" s="192"/>
      <c r="H3" s="892"/>
      <c r="I3" s="892" t="s">
        <v>72</v>
      </c>
      <c r="J3" s="335"/>
      <c r="K3" s="192"/>
    </row>
    <row r="4" spans="1:11" ht="13.5" customHeight="1" thickBot="1">
      <c r="A4" s="190"/>
      <c r="B4" s="192"/>
      <c r="C4" s="547" t="s">
        <v>49</v>
      </c>
      <c r="D4" s="571"/>
      <c r="E4" s="572"/>
      <c r="F4" s="572"/>
      <c r="G4" s="572"/>
      <c r="H4" s="572"/>
      <c r="I4" s="573"/>
      <c r="J4" s="335"/>
      <c r="K4" s="192"/>
    </row>
    <row r="5" spans="1:11" ht="5.25" customHeight="1">
      <c r="A5" s="190"/>
      <c r="B5" s="192"/>
      <c r="C5" s="1479" t="s">
        <v>80</v>
      </c>
      <c r="D5" s="1479"/>
      <c r="E5" s="265"/>
      <c r="F5" s="265"/>
      <c r="G5" s="265"/>
      <c r="H5" s="265"/>
      <c r="I5" s="265"/>
      <c r="J5" s="335"/>
      <c r="K5" s="192"/>
    </row>
    <row r="6" spans="1:11" ht="12.75" customHeight="1">
      <c r="A6" s="190"/>
      <c r="B6" s="192"/>
      <c r="C6" s="1479"/>
      <c r="D6" s="1479"/>
      <c r="E6" s="1476">
        <v>2012</v>
      </c>
      <c r="F6" s="1476"/>
      <c r="G6" s="1476"/>
      <c r="H6" s="1475">
        <v>2013</v>
      </c>
      <c r="I6" s="1476"/>
      <c r="J6" s="335"/>
      <c r="K6" s="192"/>
    </row>
    <row r="7" spans="1:11" ht="12.75" customHeight="1">
      <c r="A7" s="190"/>
      <c r="B7" s="192"/>
      <c r="C7" s="1473" t="s">
        <v>264</v>
      </c>
      <c r="D7" s="1474"/>
      <c r="E7" s="703" t="s">
        <v>295</v>
      </c>
      <c r="F7" s="703" t="s">
        <v>305</v>
      </c>
      <c r="G7" s="703" t="s">
        <v>358</v>
      </c>
      <c r="H7" s="1168" t="s">
        <v>426</v>
      </c>
      <c r="I7" s="703" t="s">
        <v>444</v>
      </c>
      <c r="J7" s="335"/>
      <c r="K7" s="192"/>
    </row>
    <row r="8" spans="1:11" s="241" customFormat="1" ht="9.75" customHeight="1">
      <c r="A8" s="229"/>
      <c r="B8" s="243"/>
      <c r="C8" s="705" t="s">
        <v>70</v>
      </c>
      <c r="D8" s="243"/>
      <c r="E8" s="244"/>
      <c r="F8" s="244"/>
      <c r="G8" s="244"/>
      <c r="H8" s="244"/>
      <c r="I8" s="244"/>
      <c r="J8" s="335"/>
      <c r="K8" s="192"/>
    </row>
    <row r="9" spans="1:11" s="222" customFormat="1" ht="9.75" customHeight="1">
      <c r="A9" s="220"/>
      <c r="B9" s="221"/>
      <c r="C9" s="973" t="s">
        <v>265</v>
      </c>
      <c r="D9" s="336"/>
      <c r="E9" s="234">
        <v>262</v>
      </c>
      <c r="F9" s="234">
        <v>317</v>
      </c>
      <c r="G9" s="234">
        <v>384</v>
      </c>
      <c r="H9" s="234">
        <v>322</v>
      </c>
      <c r="I9" s="234">
        <v>194</v>
      </c>
      <c r="J9" s="335"/>
      <c r="K9" s="192"/>
    </row>
    <row r="10" spans="1:11" s="222" customFormat="1" ht="9.75" customHeight="1">
      <c r="A10" s="220"/>
      <c r="B10" s="221"/>
      <c r="C10" s="973" t="s">
        <v>266</v>
      </c>
      <c r="D10" s="193"/>
      <c r="E10" s="234">
        <v>13635</v>
      </c>
      <c r="F10" s="234">
        <v>28658</v>
      </c>
      <c r="G10" s="234">
        <v>23921</v>
      </c>
      <c r="H10" s="234">
        <v>34939</v>
      </c>
      <c r="I10" s="234">
        <v>16030</v>
      </c>
      <c r="J10" s="335"/>
      <c r="K10" s="192"/>
    </row>
    <row r="11" spans="1:11" s="222" customFormat="1" ht="9.75" customHeight="1">
      <c r="A11" s="220"/>
      <c r="B11" s="221"/>
      <c r="C11" s="973" t="s">
        <v>267</v>
      </c>
      <c r="D11" s="193"/>
      <c r="E11" s="234">
        <v>3019</v>
      </c>
      <c r="F11" s="234">
        <v>3373</v>
      </c>
      <c r="G11" s="234">
        <v>3461</v>
      </c>
      <c r="H11" s="234">
        <v>3321</v>
      </c>
      <c r="I11" s="234">
        <v>1476</v>
      </c>
      <c r="J11" s="335"/>
      <c r="K11" s="192"/>
    </row>
    <row r="12" spans="1:11" s="222" customFormat="1" ht="9" customHeight="1">
      <c r="A12" s="220"/>
      <c r="B12" s="221"/>
      <c r="C12" s="705" t="s">
        <v>268</v>
      </c>
      <c r="D12" s="221"/>
      <c r="E12" s="244"/>
      <c r="F12" s="244"/>
      <c r="G12" s="244"/>
      <c r="H12" s="244"/>
      <c r="I12" s="244"/>
      <c r="J12" s="335"/>
      <c r="K12" s="192"/>
    </row>
    <row r="13" spans="1:11" s="222" customFormat="1" ht="9.75" customHeight="1">
      <c r="A13" s="220"/>
      <c r="B13" s="221"/>
      <c r="C13" s="973" t="s">
        <v>265</v>
      </c>
      <c r="D13" s="336"/>
      <c r="E13" s="235">
        <v>75</v>
      </c>
      <c r="F13" s="235">
        <v>90</v>
      </c>
      <c r="G13" s="235">
        <v>126</v>
      </c>
      <c r="H13" s="235">
        <v>97</v>
      </c>
      <c r="I13" s="235">
        <v>58</v>
      </c>
      <c r="J13" s="335"/>
      <c r="K13" s="192"/>
    </row>
    <row r="14" spans="1:11" s="222" customFormat="1" ht="9.75" customHeight="1">
      <c r="A14" s="220"/>
      <c r="B14" s="221"/>
      <c r="C14" s="973" t="s">
        <v>266</v>
      </c>
      <c r="D14" s="193"/>
      <c r="E14" s="235">
        <v>3216</v>
      </c>
      <c r="F14" s="235">
        <v>4508</v>
      </c>
      <c r="G14" s="235">
        <v>3108</v>
      </c>
      <c r="H14" s="235">
        <v>3850</v>
      </c>
      <c r="I14" s="235">
        <v>2883</v>
      </c>
      <c r="J14" s="335"/>
      <c r="K14" s="192"/>
    </row>
    <row r="15" spans="1:11" s="222" customFormat="1" ht="9.75" customHeight="1">
      <c r="A15" s="220"/>
      <c r="B15" s="221"/>
      <c r="C15" s="973" t="s">
        <v>267</v>
      </c>
      <c r="D15" s="193"/>
      <c r="E15" s="235">
        <v>1001</v>
      </c>
      <c r="F15" s="235">
        <v>845</v>
      </c>
      <c r="G15" s="235">
        <v>981</v>
      </c>
      <c r="H15" s="235">
        <v>1211</v>
      </c>
      <c r="I15" s="235">
        <v>409</v>
      </c>
      <c r="J15" s="335"/>
      <c r="K15" s="192"/>
    </row>
    <row r="16" spans="1:11" s="222" customFormat="1" ht="9.75" customHeight="1">
      <c r="A16" s="220"/>
      <c r="B16" s="221"/>
      <c r="C16" s="705" t="s">
        <v>269</v>
      </c>
      <c r="D16" s="221"/>
      <c r="E16" s="244"/>
      <c r="F16" s="244"/>
      <c r="G16" s="244"/>
      <c r="H16" s="244"/>
      <c r="I16" s="244"/>
      <c r="J16" s="335"/>
      <c r="K16" s="192"/>
    </row>
    <row r="17" spans="1:11" s="222" customFormat="1" ht="9.75" customHeight="1">
      <c r="A17" s="220"/>
      <c r="B17" s="221"/>
      <c r="C17" s="973" t="s">
        <v>265</v>
      </c>
      <c r="D17" s="193"/>
      <c r="E17" s="235">
        <v>39</v>
      </c>
      <c r="F17" s="235">
        <v>46</v>
      </c>
      <c r="G17" s="235">
        <v>60</v>
      </c>
      <c r="H17" s="235">
        <v>32</v>
      </c>
      <c r="I17" s="235">
        <v>19</v>
      </c>
      <c r="J17" s="335"/>
      <c r="K17" s="192"/>
    </row>
    <row r="18" spans="1:11" s="222" customFormat="1" ht="9.75" customHeight="1">
      <c r="A18" s="220"/>
      <c r="B18" s="221"/>
      <c r="C18" s="973" t="s">
        <v>266</v>
      </c>
      <c r="D18" s="193"/>
      <c r="E18" s="235">
        <v>932</v>
      </c>
      <c r="F18" s="235">
        <v>1192</v>
      </c>
      <c r="G18" s="235">
        <v>1673</v>
      </c>
      <c r="H18" s="235">
        <v>1621</v>
      </c>
      <c r="I18" s="235">
        <v>6051</v>
      </c>
      <c r="J18" s="335"/>
      <c r="K18" s="192"/>
    </row>
    <row r="19" spans="1:11" s="222" customFormat="1" ht="9.75" customHeight="1">
      <c r="A19" s="220"/>
      <c r="B19" s="221"/>
      <c r="C19" s="973" t="s">
        <v>267</v>
      </c>
      <c r="D19" s="193"/>
      <c r="E19" s="235">
        <v>225</v>
      </c>
      <c r="F19" s="235">
        <v>404</v>
      </c>
      <c r="G19" s="235">
        <v>413</v>
      </c>
      <c r="H19" s="235">
        <v>190</v>
      </c>
      <c r="I19" s="235">
        <v>142</v>
      </c>
      <c r="J19" s="335"/>
      <c r="K19" s="192"/>
    </row>
    <row r="20" spans="1:11" s="222" customFormat="1" ht="9" customHeight="1">
      <c r="A20" s="220"/>
      <c r="B20" s="221"/>
      <c r="C20" s="705" t="s">
        <v>270</v>
      </c>
      <c r="D20" s="221"/>
      <c r="E20" s="244"/>
      <c r="F20" s="244"/>
      <c r="G20" s="244"/>
      <c r="H20" s="244"/>
      <c r="I20" s="244"/>
      <c r="J20" s="335"/>
      <c r="K20" s="192"/>
    </row>
    <row r="21" spans="1:11" s="222" customFormat="1" ht="9.75" customHeight="1">
      <c r="A21" s="220"/>
      <c r="B21" s="221"/>
      <c r="C21" s="973" t="s">
        <v>265</v>
      </c>
      <c r="D21" s="193"/>
      <c r="E21" s="235">
        <v>134</v>
      </c>
      <c r="F21" s="235">
        <v>156</v>
      </c>
      <c r="G21" s="235">
        <v>173</v>
      </c>
      <c r="H21" s="235">
        <v>173</v>
      </c>
      <c r="I21" s="235">
        <v>107</v>
      </c>
      <c r="J21" s="335"/>
      <c r="K21" s="192"/>
    </row>
    <row r="22" spans="1:11" s="222" customFormat="1" ht="9.75" customHeight="1">
      <c r="A22" s="220"/>
      <c r="B22" s="221"/>
      <c r="C22" s="973" t="s">
        <v>266</v>
      </c>
      <c r="D22" s="193"/>
      <c r="E22" s="235">
        <v>9226</v>
      </c>
      <c r="F22" s="235">
        <v>22355</v>
      </c>
      <c r="G22" s="235">
        <v>18567</v>
      </c>
      <c r="H22" s="235">
        <v>29235</v>
      </c>
      <c r="I22" s="235">
        <v>6886</v>
      </c>
      <c r="J22" s="335"/>
      <c r="K22" s="192"/>
    </row>
    <row r="23" spans="1:11" s="222" customFormat="1" ht="9.75" customHeight="1">
      <c r="A23" s="220"/>
      <c r="B23" s="221"/>
      <c r="C23" s="973" t="s">
        <v>267</v>
      </c>
      <c r="D23" s="193"/>
      <c r="E23" s="235">
        <v>1632</v>
      </c>
      <c r="F23" s="235">
        <v>1983</v>
      </c>
      <c r="G23" s="235">
        <v>1813</v>
      </c>
      <c r="H23" s="235">
        <v>1801</v>
      </c>
      <c r="I23" s="235">
        <v>856</v>
      </c>
      <c r="J23" s="335"/>
      <c r="K23" s="192"/>
    </row>
    <row r="24" spans="1:11" s="222" customFormat="1" ht="9" customHeight="1">
      <c r="A24" s="220"/>
      <c r="B24" s="221"/>
      <c r="C24" s="705" t="s">
        <v>271</v>
      </c>
      <c r="D24" s="221"/>
      <c r="E24" s="244"/>
      <c r="F24" s="244"/>
      <c r="G24" s="244"/>
      <c r="H24" s="244"/>
      <c r="I24" s="244"/>
      <c r="J24" s="335"/>
      <c r="K24" s="192"/>
    </row>
    <row r="25" spans="1:11" s="222" customFormat="1" ht="9.75" customHeight="1">
      <c r="A25" s="220"/>
      <c r="B25" s="221"/>
      <c r="C25" s="973" t="s">
        <v>265</v>
      </c>
      <c r="D25" s="193"/>
      <c r="E25" s="235">
        <v>5</v>
      </c>
      <c r="F25" s="235">
        <v>5</v>
      </c>
      <c r="G25" s="235">
        <v>14</v>
      </c>
      <c r="H25" s="235">
        <v>9</v>
      </c>
      <c r="I25" s="235">
        <v>5</v>
      </c>
      <c r="J25" s="335"/>
      <c r="K25" s="192"/>
    </row>
    <row r="26" spans="1:11" s="222" customFormat="1" ht="9.75" customHeight="1">
      <c r="A26" s="220"/>
      <c r="B26" s="221"/>
      <c r="C26" s="973" t="s">
        <v>266</v>
      </c>
      <c r="D26" s="193"/>
      <c r="E26" s="235">
        <v>108</v>
      </c>
      <c r="F26" s="235">
        <v>83</v>
      </c>
      <c r="G26" s="235">
        <v>453</v>
      </c>
      <c r="H26" s="235">
        <v>157</v>
      </c>
      <c r="I26" s="235">
        <v>165</v>
      </c>
      <c r="J26" s="335"/>
      <c r="K26" s="192"/>
    </row>
    <row r="27" spans="1:11" s="222" customFormat="1" ht="9.75" customHeight="1">
      <c r="A27" s="220"/>
      <c r="B27" s="221"/>
      <c r="C27" s="973" t="s">
        <v>267</v>
      </c>
      <c r="D27" s="193"/>
      <c r="E27" s="235">
        <v>57</v>
      </c>
      <c r="F27" s="235">
        <v>47</v>
      </c>
      <c r="G27" s="235">
        <v>200</v>
      </c>
      <c r="H27" s="235">
        <v>59</v>
      </c>
      <c r="I27" s="235">
        <v>45</v>
      </c>
      <c r="J27" s="335"/>
      <c r="K27" s="192"/>
    </row>
    <row r="28" spans="1:11" s="222" customFormat="1" ht="9" customHeight="1">
      <c r="A28" s="220"/>
      <c r="B28" s="221"/>
      <c r="C28" s="705" t="s">
        <v>272</v>
      </c>
      <c r="D28" s="221"/>
      <c r="E28" s="244"/>
      <c r="F28" s="244"/>
      <c r="G28" s="244"/>
      <c r="H28" s="244"/>
      <c r="I28" s="244"/>
      <c r="J28" s="335"/>
      <c r="K28" s="192"/>
    </row>
    <row r="29" spans="1:11" s="222" customFormat="1" ht="9.75" customHeight="1">
      <c r="A29" s="220"/>
      <c r="B29" s="221"/>
      <c r="C29" s="973" t="s">
        <v>265</v>
      </c>
      <c r="D29" s="336"/>
      <c r="E29" s="235">
        <v>9</v>
      </c>
      <c r="F29" s="235">
        <v>20</v>
      </c>
      <c r="G29" s="235">
        <v>11</v>
      </c>
      <c r="H29" s="235">
        <v>11</v>
      </c>
      <c r="I29" s="235">
        <v>5</v>
      </c>
      <c r="J29" s="335"/>
      <c r="K29" s="192"/>
    </row>
    <row r="30" spans="1:11" s="222" customFormat="1" ht="9.75" customHeight="1">
      <c r="A30" s="220"/>
      <c r="B30" s="221"/>
      <c r="C30" s="973" t="s">
        <v>266</v>
      </c>
      <c r="D30" s="193"/>
      <c r="E30" s="235">
        <v>153</v>
      </c>
      <c r="F30" s="235">
        <v>520</v>
      </c>
      <c r="G30" s="235">
        <v>120</v>
      </c>
      <c r="H30" s="235">
        <v>76</v>
      </c>
      <c r="I30" s="235">
        <v>45</v>
      </c>
      <c r="J30" s="335"/>
      <c r="K30" s="192"/>
    </row>
    <row r="31" spans="1:11" s="222" customFormat="1" ht="9.75" customHeight="1">
      <c r="A31" s="220"/>
      <c r="B31" s="221"/>
      <c r="C31" s="973" t="s">
        <v>267</v>
      </c>
      <c r="D31" s="193"/>
      <c r="E31" s="235">
        <v>104</v>
      </c>
      <c r="F31" s="235">
        <v>94</v>
      </c>
      <c r="G31" s="235">
        <v>54</v>
      </c>
      <c r="H31" s="235">
        <v>60</v>
      </c>
      <c r="I31" s="235">
        <v>24</v>
      </c>
      <c r="J31" s="335"/>
      <c r="K31" s="192"/>
    </row>
    <row r="32" spans="1:11" s="222" customFormat="1" ht="3.75" customHeight="1">
      <c r="A32" s="220"/>
      <c r="B32" s="221"/>
      <c r="C32" s="973"/>
      <c r="D32" s="193"/>
      <c r="E32" s="234"/>
      <c r="F32" s="234"/>
      <c r="G32" s="234"/>
      <c r="H32" s="234"/>
      <c r="I32" s="234"/>
      <c r="J32" s="335"/>
      <c r="K32" s="192"/>
    </row>
    <row r="33" spans="1:11" s="241" customFormat="1" ht="12.75" customHeight="1">
      <c r="A33" s="229"/>
      <c r="B33" s="243"/>
      <c r="C33" s="1473" t="s">
        <v>171</v>
      </c>
      <c r="D33" s="1474"/>
      <c r="E33" s="242"/>
      <c r="F33" s="242"/>
      <c r="G33" s="242"/>
      <c r="H33" s="242"/>
      <c r="I33" s="242"/>
      <c r="J33" s="335"/>
      <c r="K33" s="192"/>
    </row>
    <row r="34" spans="1:11" s="236" customFormat="1" ht="9.75" customHeight="1">
      <c r="A34" s="238"/>
      <c r="B34" s="239"/>
      <c r="C34" s="705" t="s">
        <v>70</v>
      </c>
      <c r="D34" s="337"/>
      <c r="E34" s="240"/>
      <c r="F34" s="240"/>
      <c r="G34" s="240"/>
      <c r="H34" s="240"/>
      <c r="I34" s="240"/>
      <c r="J34" s="338"/>
      <c r="K34" s="226"/>
    </row>
    <row r="35" spans="1:11" ht="10.5" customHeight="1">
      <c r="A35" s="190"/>
      <c r="B35" s="192"/>
      <c r="C35" s="973" t="s">
        <v>265</v>
      </c>
      <c r="D35" s="193"/>
      <c r="E35" s="234">
        <v>233</v>
      </c>
      <c r="F35" s="234">
        <v>272</v>
      </c>
      <c r="G35" s="234">
        <v>379</v>
      </c>
      <c r="H35" s="234">
        <v>304</v>
      </c>
      <c r="I35" s="234">
        <v>199</v>
      </c>
      <c r="J35" s="335"/>
      <c r="K35" s="192"/>
    </row>
    <row r="36" spans="1:11" s="222" customFormat="1" ht="10.5" customHeight="1">
      <c r="A36" s="220"/>
      <c r="B36" s="221"/>
      <c r="C36" s="973" t="s">
        <v>266</v>
      </c>
      <c r="D36" s="193"/>
      <c r="E36" s="234">
        <v>18747</v>
      </c>
      <c r="F36" s="234">
        <v>13933</v>
      </c>
      <c r="G36" s="234">
        <v>31192</v>
      </c>
      <c r="H36" s="234">
        <v>19969</v>
      </c>
      <c r="I36" s="234">
        <v>23320</v>
      </c>
      <c r="J36" s="335"/>
      <c r="K36" s="192"/>
    </row>
    <row r="37" spans="1:11" s="222" customFormat="1" ht="12" customHeight="1">
      <c r="A37" s="220"/>
      <c r="B37" s="221"/>
      <c r="C37" s="973" t="s">
        <v>289</v>
      </c>
      <c r="D37" s="339"/>
      <c r="E37" s="234">
        <v>2403</v>
      </c>
      <c r="F37" s="234">
        <v>3006</v>
      </c>
      <c r="G37" s="234">
        <v>3763</v>
      </c>
      <c r="H37" s="234">
        <v>3146</v>
      </c>
      <c r="I37" s="234">
        <v>1900</v>
      </c>
      <c r="J37" s="335"/>
      <c r="K37" s="192"/>
    </row>
    <row r="38" spans="1:11" s="222" customFormat="1" ht="12" customHeight="1">
      <c r="A38" s="220"/>
      <c r="B38" s="221"/>
      <c r="C38" s="973" t="s">
        <v>288</v>
      </c>
      <c r="D38" s="339"/>
      <c r="E38" s="214">
        <f>SUM(E39:E41)</f>
        <v>2403</v>
      </c>
      <c r="F38" s="214">
        <f>SUM(F39:F41)</f>
        <v>3006</v>
      </c>
      <c r="G38" s="214">
        <f>SUM(G39:G41)</f>
        <v>3763</v>
      </c>
      <c r="H38" s="214">
        <f>SUM(H39:H41)</f>
        <v>3126</v>
      </c>
      <c r="I38" s="214">
        <f>SUM(I39:I41)</f>
        <v>1900</v>
      </c>
      <c r="J38" s="335"/>
      <c r="K38" s="192"/>
    </row>
    <row r="39" spans="1:11" s="222" customFormat="1" ht="9.75" customHeight="1">
      <c r="A39" s="220"/>
      <c r="B39" s="221"/>
      <c r="C39" s="973"/>
      <c r="D39" s="704" t="s">
        <v>273</v>
      </c>
      <c r="E39" s="235">
        <v>2291</v>
      </c>
      <c r="F39" s="235">
        <v>2785</v>
      </c>
      <c r="G39" s="235">
        <v>3512</v>
      </c>
      <c r="H39" s="235">
        <v>3039</v>
      </c>
      <c r="I39" s="235">
        <v>1769</v>
      </c>
      <c r="J39" s="335"/>
      <c r="K39" s="192"/>
    </row>
    <row r="40" spans="1:11" s="222" customFormat="1" ht="9.75" customHeight="1">
      <c r="A40" s="220"/>
      <c r="B40" s="221"/>
      <c r="C40" s="973"/>
      <c r="D40" s="704" t="s">
        <v>274</v>
      </c>
      <c r="E40" s="235">
        <v>41</v>
      </c>
      <c r="F40" s="235">
        <v>30</v>
      </c>
      <c r="G40" s="235">
        <v>32</v>
      </c>
      <c r="H40" s="235">
        <v>9</v>
      </c>
      <c r="I40" s="235">
        <v>66</v>
      </c>
      <c r="J40" s="335"/>
      <c r="K40" s="192"/>
    </row>
    <row r="41" spans="1:11" s="222" customFormat="1" ht="9.75" customHeight="1">
      <c r="A41" s="220"/>
      <c r="B41" s="221"/>
      <c r="C41" s="973"/>
      <c r="D41" s="704" t="s">
        <v>275</v>
      </c>
      <c r="E41" s="235">
        <v>71</v>
      </c>
      <c r="F41" s="235">
        <v>191</v>
      </c>
      <c r="G41" s="235">
        <v>219</v>
      </c>
      <c r="H41" s="235">
        <v>78</v>
      </c>
      <c r="I41" s="235">
        <v>65</v>
      </c>
      <c r="J41" s="335"/>
      <c r="K41" s="192"/>
    </row>
    <row r="42" spans="1:11" s="236" customFormat="1" ht="9" customHeight="1">
      <c r="A42" s="238"/>
      <c r="B42" s="239"/>
      <c r="C42" s="705" t="s">
        <v>268</v>
      </c>
      <c r="D42" s="337"/>
      <c r="E42" s="240"/>
      <c r="F42" s="240"/>
      <c r="G42" s="240"/>
      <c r="H42" s="240"/>
      <c r="I42" s="240"/>
      <c r="J42" s="338"/>
      <c r="K42" s="226"/>
    </row>
    <row r="43" spans="1:11" ht="10.5" customHeight="1">
      <c r="A43" s="190"/>
      <c r="B43" s="192"/>
      <c r="C43" s="973" t="s">
        <v>265</v>
      </c>
      <c r="D43" s="193"/>
      <c r="E43" s="235">
        <v>91</v>
      </c>
      <c r="F43" s="235">
        <v>92</v>
      </c>
      <c r="G43" s="235">
        <v>123</v>
      </c>
      <c r="H43" s="235">
        <v>106</v>
      </c>
      <c r="I43" s="235">
        <v>61</v>
      </c>
      <c r="J43" s="335"/>
      <c r="K43" s="192"/>
    </row>
    <row r="44" spans="1:11" s="222" customFormat="1" ht="12" customHeight="1">
      <c r="A44" s="220"/>
      <c r="B44" s="221"/>
      <c r="C44" s="973" t="s">
        <v>266</v>
      </c>
      <c r="D44" s="193"/>
      <c r="E44" s="235">
        <v>4781</v>
      </c>
      <c r="F44" s="235">
        <v>3822</v>
      </c>
      <c r="G44" s="235">
        <v>4569</v>
      </c>
      <c r="H44" s="235">
        <v>4019</v>
      </c>
      <c r="I44" s="235">
        <v>2313</v>
      </c>
      <c r="J44" s="335"/>
      <c r="K44" s="192"/>
    </row>
    <row r="45" spans="1:11" s="222" customFormat="1" ht="12" customHeight="1">
      <c r="A45" s="220"/>
      <c r="B45" s="221"/>
      <c r="C45" s="973" t="s">
        <v>289</v>
      </c>
      <c r="D45" s="339"/>
      <c r="E45" s="235">
        <v>1082</v>
      </c>
      <c r="F45" s="235">
        <v>1036</v>
      </c>
      <c r="G45" s="235">
        <v>1001</v>
      </c>
      <c r="H45" s="235">
        <v>1253</v>
      </c>
      <c r="I45" s="235">
        <v>461</v>
      </c>
      <c r="J45" s="335"/>
      <c r="K45" s="192"/>
    </row>
    <row r="46" spans="1:11" s="222" customFormat="1" ht="11.25" customHeight="1">
      <c r="A46" s="220"/>
      <c r="B46" s="221"/>
      <c r="C46" s="973" t="s">
        <v>288</v>
      </c>
      <c r="D46" s="1175"/>
      <c r="E46" s="1176">
        <f>1033+15+34</f>
        <v>1082</v>
      </c>
      <c r="F46" s="1176">
        <f>944+13+79</f>
        <v>1036</v>
      </c>
      <c r="G46" s="1176">
        <f>826+24+151</f>
        <v>1001</v>
      </c>
      <c r="H46" s="1176">
        <f>1197+7+49</f>
        <v>1253</v>
      </c>
      <c r="I46" s="1176">
        <f>400+2+59</f>
        <v>461</v>
      </c>
      <c r="J46" s="335"/>
      <c r="K46" s="192"/>
    </row>
    <row r="47" spans="1:11" s="236" customFormat="1" ht="9" customHeight="1">
      <c r="A47" s="238"/>
      <c r="B47" s="239"/>
      <c r="C47" s="705" t="s">
        <v>269</v>
      </c>
      <c r="D47" s="1177"/>
      <c r="E47" s="1177"/>
      <c r="F47" s="1177"/>
      <c r="G47" s="1177"/>
      <c r="H47" s="1177"/>
      <c r="I47" s="1177"/>
      <c r="J47" s="338"/>
      <c r="K47" s="226"/>
    </row>
    <row r="48" spans="1:11" ht="10.5" customHeight="1">
      <c r="A48" s="190"/>
      <c r="B48" s="192"/>
      <c r="C48" s="973" t="s">
        <v>265</v>
      </c>
      <c r="D48" s="1178"/>
      <c r="E48" s="1176">
        <v>41</v>
      </c>
      <c r="F48" s="1176">
        <v>39</v>
      </c>
      <c r="G48" s="1176">
        <v>65</v>
      </c>
      <c r="H48" s="1176">
        <v>35</v>
      </c>
      <c r="I48" s="1176">
        <v>23</v>
      </c>
      <c r="J48" s="335"/>
      <c r="K48" s="192"/>
    </row>
    <row r="49" spans="1:11" s="222" customFormat="1" ht="10.5" customHeight="1">
      <c r="A49" s="220"/>
      <c r="B49" s="221"/>
      <c r="C49" s="973" t="s">
        <v>266</v>
      </c>
      <c r="D49" s="193"/>
      <c r="E49" s="235">
        <v>809</v>
      </c>
      <c r="F49" s="235">
        <v>1058</v>
      </c>
      <c r="G49" s="235">
        <v>1629</v>
      </c>
      <c r="H49" s="235">
        <v>1216</v>
      </c>
      <c r="I49" s="235">
        <v>1406</v>
      </c>
      <c r="J49" s="335"/>
      <c r="K49" s="192"/>
    </row>
    <row r="50" spans="1:11" s="222" customFormat="1" ht="12" customHeight="1">
      <c r="A50" s="220"/>
      <c r="B50" s="221"/>
      <c r="C50" s="973" t="s">
        <v>289</v>
      </c>
      <c r="D50" s="339"/>
      <c r="E50" s="235">
        <v>293</v>
      </c>
      <c r="F50" s="235">
        <v>333</v>
      </c>
      <c r="G50" s="235">
        <v>461</v>
      </c>
      <c r="H50" s="235">
        <v>219</v>
      </c>
      <c r="I50" s="235">
        <v>213</v>
      </c>
      <c r="J50" s="335"/>
      <c r="K50" s="192"/>
    </row>
    <row r="51" spans="1:11" s="222" customFormat="1" ht="12" customHeight="1">
      <c r="A51" s="220"/>
      <c r="B51" s="221"/>
      <c r="C51" s="973" t="s">
        <v>288</v>
      </c>
      <c r="D51" s="339"/>
      <c r="E51" s="215">
        <f>273+8+12</f>
        <v>293</v>
      </c>
      <c r="F51" s="215">
        <f>282+51</f>
        <v>333</v>
      </c>
      <c r="G51" s="215">
        <f>431+5+25</f>
        <v>461</v>
      </c>
      <c r="H51" s="215">
        <f>210+9</f>
        <v>219</v>
      </c>
      <c r="I51" s="215">
        <f>146+63+4</f>
        <v>213</v>
      </c>
      <c r="J51" s="335"/>
      <c r="K51" s="192"/>
    </row>
    <row r="52" spans="1:11" s="236" customFormat="1" ht="9" customHeight="1">
      <c r="A52" s="238"/>
      <c r="B52" s="239"/>
      <c r="C52" s="705" t="s">
        <v>270</v>
      </c>
      <c r="D52" s="337"/>
      <c r="E52" s="237"/>
      <c r="F52" s="237"/>
      <c r="G52" s="237"/>
      <c r="H52" s="237"/>
      <c r="I52" s="237"/>
      <c r="J52" s="338"/>
      <c r="K52" s="226"/>
    </row>
    <row r="53" spans="1:11" ht="10.5" customHeight="1">
      <c r="A53" s="190"/>
      <c r="B53" s="192"/>
      <c r="C53" s="973" t="s">
        <v>265</v>
      </c>
      <c r="D53" s="193"/>
      <c r="E53" s="235">
        <v>90</v>
      </c>
      <c r="F53" s="235">
        <v>127</v>
      </c>
      <c r="G53" s="235">
        <v>164</v>
      </c>
      <c r="H53" s="235">
        <v>141</v>
      </c>
      <c r="I53" s="235">
        <v>107</v>
      </c>
      <c r="J53" s="335"/>
      <c r="K53" s="192"/>
    </row>
    <row r="54" spans="1:11" s="222" customFormat="1" ht="10.5" customHeight="1">
      <c r="A54" s="220"/>
      <c r="B54" s="221"/>
      <c r="C54" s="973" t="s">
        <v>266</v>
      </c>
      <c r="D54" s="193"/>
      <c r="E54" s="235">
        <v>12968</v>
      </c>
      <c r="F54" s="235">
        <v>8654</v>
      </c>
      <c r="G54" s="235">
        <v>24331</v>
      </c>
      <c r="H54" s="235">
        <v>14170</v>
      </c>
      <c r="I54" s="235">
        <v>19522</v>
      </c>
      <c r="J54" s="335"/>
      <c r="K54" s="192"/>
    </row>
    <row r="55" spans="1:11" s="222" customFormat="1" ht="12" customHeight="1">
      <c r="A55" s="220"/>
      <c r="B55" s="221"/>
      <c r="C55" s="973" t="s">
        <v>289</v>
      </c>
      <c r="D55" s="339"/>
      <c r="E55" s="235">
        <v>922</v>
      </c>
      <c r="F55" s="235">
        <v>1531</v>
      </c>
      <c r="G55" s="235">
        <v>2097</v>
      </c>
      <c r="H55" s="235">
        <v>1403</v>
      </c>
      <c r="I55" s="235">
        <v>1188</v>
      </c>
      <c r="J55" s="335"/>
      <c r="K55" s="192"/>
    </row>
    <row r="56" spans="1:11" s="222" customFormat="1" ht="12" customHeight="1">
      <c r="A56" s="220"/>
      <c r="B56" s="221"/>
      <c r="C56" s="973" t="s">
        <v>288</v>
      </c>
      <c r="D56" s="339"/>
      <c r="E56" s="215">
        <f>891+6+25</f>
        <v>922</v>
      </c>
      <c r="F56" s="215">
        <f>1465+17+49</f>
        <v>1531</v>
      </c>
      <c r="G56" s="215">
        <f>2051+3+43</f>
        <v>2097</v>
      </c>
      <c r="H56" s="215">
        <f>1372+2+9</f>
        <v>1383</v>
      </c>
      <c r="I56" s="215">
        <f>1187+1</f>
        <v>1188</v>
      </c>
      <c r="J56" s="335"/>
      <c r="K56" s="192"/>
    </row>
    <row r="57" spans="1:11" s="236" customFormat="1" ht="9" customHeight="1">
      <c r="A57" s="238"/>
      <c r="B57" s="239"/>
      <c r="C57" s="705" t="s">
        <v>271</v>
      </c>
      <c r="D57" s="337"/>
      <c r="E57" s="237"/>
      <c r="F57" s="237"/>
      <c r="G57" s="237"/>
      <c r="H57" s="237"/>
      <c r="I57" s="237"/>
      <c r="J57" s="338"/>
      <c r="K57" s="226"/>
    </row>
    <row r="58" spans="1:11" ht="10.5" customHeight="1">
      <c r="A58" s="190"/>
      <c r="B58" s="192"/>
      <c r="C58" s="973" t="s">
        <v>265</v>
      </c>
      <c r="D58" s="193"/>
      <c r="E58" s="235">
        <v>4</v>
      </c>
      <c r="F58" s="235">
        <v>6</v>
      </c>
      <c r="G58" s="235">
        <v>5</v>
      </c>
      <c r="H58" s="235">
        <v>12</v>
      </c>
      <c r="I58" s="235">
        <v>4</v>
      </c>
      <c r="J58" s="335"/>
      <c r="K58" s="192"/>
    </row>
    <row r="59" spans="1:11" s="222" customFormat="1" ht="10.5" customHeight="1">
      <c r="A59" s="220"/>
      <c r="B59" s="221"/>
      <c r="C59" s="973" t="s">
        <v>266</v>
      </c>
      <c r="D59" s="193"/>
      <c r="E59" s="235">
        <v>92</v>
      </c>
      <c r="F59" s="235">
        <v>139</v>
      </c>
      <c r="G59" s="235">
        <v>83</v>
      </c>
      <c r="H59" s="235">
        <v>464</v>
      </c>
      <c r="I59" s="235">
        <v>51</v>
      </c>
      <c r="J59" s="335"/>
      <c r="K59" s="192"/>
    </row>
    <row r="60" spans="1:11" s="222" customFormat="1" ht="12" customHeight="1">
      <c r="A60" s="220"/>
      <c r="B60" s="221"/>
      <c r="C60" s="973" t="s">
        <v>289</v>
      </c>
      <c r="D60" s="339"/>
      <c r="E60" s="235">
        <v>60</v>
      </c>
      <c r="F60" s="235">
        <v>63</v>
      </c>
      <c r="G60" s="235">
        <v>47</v>
      </c>
      <c r="H60" s="235">
        <v>214</v>
      </c>
      <c r="I60" s="235">
        <v>14</v>
      </c>
      <c r="J60" s="335"/>
      <c r="K60" s="192"/>
    </row>
    <row r="61" spans="1:11" s="222" customFormat="1" ht="12" customHeight="1">
      <c r="A61" s="220"/>
      <c r="B61" s="221"/>
      <c r="C61" s="973" t="s">
        <v>288</v>
      </c>
      <c r="D61" s="339"/>
      <c r="E61" s="235">
        <v>60</v>
      </c>
      <c r="F61" s="235">
        <f>51+12</f>
        <v>63</v>
      </c>
      <c r="G61" s="235">
        <v>47</v>
      </c>
      <c r="H61" s="235">
        <v>214</v>
      </c>
      <c r="I61" s="235">
        <v>14</v>
      </c>
      <c r="J61" s="335"/>
      <c r="K61" s="192"/>
    </row>
    <row r="62" spans="1:11" s="236" customFormat="1" ht="9" customHeight="1">
      <c r="A62" s="238"/>
      <c r="B62" s="239"/>
      <c r="C62" s="705" t="s">
        <v>272</v>
      </c>
      <c r="D62" s="337"/>
      <c r="E62" s="237"/>
      <c r="F62" s="237"/>
      <c r="G62" s="237"/>
      <c r="H62" s="237"/>
      <c r="I62" s="237"/>
      <c r="J62" s="338"/>
      <c r="K62" s="226"/>
    </row>
    <row r="63" spans="1:11" ht="10.5" customHeight="1">
      <c r="A63" s="190"/>
      <c r="B63" s="192"/>
      <c r="C63" s="973" t="s">
        <v>265</v>
      </c>
      <c r="D63" s="193"/>
      <c r="E63" s="235">
        <v>7</v>
      </c>
      <c r="F63" s="235">
        <v>8</v>
      </c>
      <c r="G63" s="235">
        <v>22</v>
      </c>
      <c r="H63" s="235">
        <v>10</v>
      </c>
      <c r="I63" s="235">
        <v>4</v>
      </c>
      <c r="J63" s="335"/>
      <c r="K63" s="192"/>
    </row>
    <row r="64" spans="1:11" s="222" customFormat="1" ht="10.5" customHeight="1">
      <c r="A64" s="220"/>
      <c r="B64" s="221"/>
      <c r="C64" s="973" t="s">
        <v>266</v>
      </c>
      <c r="D64" s="193"/>
      <c r="E64" s="235">
        <v>97</v>
      </c>
      <c r="F64" s="235">
        <v>260</v>
      </c>
      <c r="G64" s="235">
        <v>580</v>
      </c>
      <c r="H64" s="235">
        <v>100</v>
      </c>
      <c r="I64" s="235">
        <v>28</v>
      </c>
      <c r="J64" s="335"/>
      <c r="K64" s="192"/>
    </row>
    <row r="65" spans="1:23" s="222" customFormat="1" ht="12" customHeight="1">
      <c r="A65" s="220"/>
      <c r="B65" s="221"/>
      <c r="C65" s="973" t="s">
        <v>289</v>
      </c>
      <c r="D65" s="339"/>
      <c r="E65" s="235">
        <v>46</v>
      </c>
      <c r="F65" s="235">
        <v>43</v>
      </c>
      <c r="G65" s="235">
        <v>157</v>
      </c>
      <c r="H65" s="235">
        <v>57</v>
      </c>
      <c r="I65" s="235">
        <v>24</v>
      </c>
      <c r="J65" s="335"/>
      <c r="K65" s="192"/>
    </row>
    <row r="66" spans="1:23" s="222" customFormat="1" ht="12" customHeight="1">
      <c r="A66" s="220"/>
      <c r="B66" s="221"/>
      <c r="C66" s="973" t="s">
        <v>288</v>
      </c>
      <c r="D66" s="339"/>
      <c r="E66" s="235">
        <f>34+12</f>
        <v>46</v>
      </c>
      <c r="F66" s="235">
        <v>43</v>
      </c>
      <c r="G66" s="235">
        <v>157</v>
      </c>
      <c r="H66" s="235">
        <f>46+11</f>
        <v>57</v>
      </c>
      <c r="I66" s="235">
        <f>22+2</f>
        <v>24</v>
      </c>
      <c r="J66" s="335"/>
      <c r="K66" s="192"/>
    </row>
    <row r="67" spans="1:23" ht="6.75" customHeight="1">
      <c r="A67" s="190"/>
      <c r="B67" s="192"/>
      <c r="C67" s="113"/>
      <c r="D67" s="1477"/>
      <c r="E67" s="1477"/>
      <c r="F67" s="1477"/>
      <c r="G67" s="1477"/>
      <c r="H67" s="972"/>
      <c r="I67" s="972"/>
      <c r="J67" s="335"/>
      <c r="K67" s="200"/>
      <c r="L67" s="216"/>
      <c r="M67" s="1472"/>
      <c r="N67" s="1472"/>
      <c r="O67" s="1472"/>
      <c r="P67" s="892"/>
      <c r="Q67" s="892"/>
      <c r="R67" s="892"/>
      <c r="S67" s="892"/>
      <c r="T67" s="892"/>
      <c r="U67" s="892"/>
      <c r="V67" s="892"/>
      <c r="W67" s="892" t="s">
        <v>72</v>
      </c>
    </row>
    <row r="68" spans="1:23" ht="13.5" customHeight="1">
      <c r="A68" s="190"/>
      <c r="B68" s="192"/>
      <c r="C68" s="340" t="s">
        <v>203</v>
      </c>
      <c r="D68" s="341"/>
      <c r="E68" s="341"/>
      <c r="F68" s="341"/>
      <c r="G68" s="341"/>
      <c r="H68" s="341"/>
      <c r="I68" s="342"/>
      <c r="J68" s="335"/>
      <c r="K68" s="231"/>
      <c r="L68" s="231"/>
      <c r="M68" s="231"/>
      <c r="N68" s="231"/>
      <c r="O68" s="231"/>
      <c r="P68" s="231"/>
      <c r="Q68" s="231"/>
      <c r="R68" s="231"/>
      <c r="S68" s="231"/>
      <c r="T68" s="231"/>
      <c r="U68" s="231"/>
      <c r="V68" s="231"/>
      <c r="W68" s="231"/>
    </row>
    <row r="69" spans="1:23" ht="3.75" customHeight="1">
      <c r="A69" s="190"/>
      <c r="B69" s="192"/>
      <c r="C69" s="233"/>
      <c r="D69" s="232"/>
      <c r="E69" s="231"/>
      <c r="F69" s="231"/>
      <c r="G69" s="231"/>
      <c r="H69" s="231"/>
      <c r="I69" s="231"/>
      <c r="J69" s="335"/>
      <c r="K69" s="231"/>
      <c r="L69" s="231"/>
      <c r="M69" s="231"/>
      <c r="N69" s="231"/>
      <c r="O69" s="231"/>
      <c r="P69" s="231"/>
      <c r="Q69" s="231"/>
      <c r="R69" s="231"/>
      <c r="S69" s="231"/>
      <c r="T69" s="231"/>
      <c r="U69" s="231"/>
      <c r="V69" s="231"/>
      <c r="W69" s="231"/>
    </row>
    <row r="70" spans="1:23" ht="12.75" customHeight="1">
      <c r="A70" s="190"/>
      <c r="B70" s="192"/>
      <c r="C70" s="1473" t="s">
        <v>171</v>
      </c>
      <c r="D70" s="1474"/>
      <c r="E70" s="112">
        <v>2008</v>
      </c>
      <c r="F70" s="112">
        <v>2009</v>
      </c>
      <c r="G70" s="112">
        <v>2010</v>
      </c>
      <c r="H70" s="112">
        <v>2011</v>
      </c>
      <c r="I70" s="112">
        <v>2012</v>
      </c>
      <c r="J70" s="335"/>
      <c r="K70" s="192"/>
      <c r="L70" s="652"/>
      <c r="M70" s="652"/>
      <c r="N70" s="652"/>
      <c r="O70" s="652"/>
      <c r="P70" s="652"/>
      <c r="Q70" s="652"/>
      <c r="R70" s="652"/>
      <c r="S70" s="652"/>
      <c r="T70" s="652"/>
      <c r="U70" s="652"/>
      <c r="V70" s="652"/>
      <c r="W70" s="652"/>
    </row>
    <row r="71" spans="1:23" ht="11.25" customHeight="1">
      <c r="A71" s="190"/>
      <c r="B71" s="192"/>
      <c r="C71" s="973" t="s">
        <v>265</v>
      </c>
      <c r="D71" s="973"/>
      <c r="E71" s="214">
        <v>231</v>
      </c>
      <c r="F71" s="214">
        <v>379</v>
      </c>
      <c r="G71" s="214">
        <v>294</v>
      </c>
      <c r="H71" s="214">
        <v>641</v>
      </c>
      <c r="I71" s="214">
        <v>1129</v>
      </c>
      <c r="J71" s="335"/>
      <c r="K71" s="192"/>
      <c r="L71" s="652"/>
      <c r="M71" s="652"/>
      <c r="N71" s="652"/>
      <c r="O71" s="652"/>
      <c r="P71" s="652"/>
      <c r="Q71" s="652"/>
      <c r="R71" s="652"/>
      <c r="S71" s="652"/>
      <c r="T71" s="652"/>
      <c r="U71" s="652"/>
      <c r="V71" s="652"/>
      <c r="W71" s="652"/>
    </row>
    <row r="72" spans="1:23" ht="10.5" customHeight="1">
      <c r="A72" s="190"/>
      <c r="B72" s="192"/>
      <c r="C72" s="973" t="s">
        <v>266</v>
      </c>
      <c r="D72" s="973"/>
      <c r="E72" s="214">
        <v>15312</v>
      </c>
      <c r="F72" s="214">
        <v>37591</v>
      </c>
      <c r="G72" s="214">
        <v>22480</v>
      </c>
      <c r="H72" s="214">
        <v>34777</v>
      </c>
      <c r="I72" s="214">
        <v>82555</v>
      </c>
      <c r="J72" s="335"/>
      <c r="K72" s="192"/>
    </row>
    <row r="73" spans="1:23" ht="12" customHeight="1">
      <c r="A73" s="190"/>
      <c r="B73" s="192"/>
      <c r="C73" s="973" t="s">
        <v>289</v>
      </c>
      <c r="D73" s="339"/>
      <c r="E73" s="214">
        <v>3743</v>
      </c>
      <c r="F73" s="214">
        <v>5814</v>
      </c>
      <c r="G73" s="214">
        <v>3729</v>
      </c>
      <c r="H73" s="214">
        <v>6922</v>
      </c>
      <c r="I73" s="214">
        <v>11183</v>
      </c>
      <c r="J73" s="335"/>
      <c r="K73" s="192"/>
    </row>
    <row r="74" spans="1:23" ht="12" customHeight="1">
      <c r="A74" s="190"/>
      <c r="B74" s="192"/>
      <c r="C74" s="973" t="s">
        <v>288</v>
      </c>
      <c r="D74" s="339"/>
      <c r="E74" s="214">
        <f t="shared" ref="E74:I74" si="0">SUM(E75:E77)</f>
        <v>3745</v>
      </c>
      <c r="F74" s="214">
        <f t="shared" si="0"/>
        <v>5779</v>
      </c>
      <c r="G74" s="214">
        <f t="shared" si="0"/>
        <v>3729</v>
      </c>
      <c r="H74" s="214">
        <f t="shared" si="0"/>
        <v>6923</v>
      </c>
      <c r="I74" s="214">
        <f t="shared" si="0"/>
        <v>11176</v>
      </c>
      <c r="J74" s="335"/>
      <c r="K74" s="192"/>
    </row>
    <row r="75" spans="1:23" ht="10.5" customHeight="1">
      <c r="A75" s="190"/>
      <c r="B75" s="192"/>
      <c r="C75" s="113"/>
      <c r="D75" s="224" t="s">
        <v>273</v>
      </c>
      <c r="E75" s="215">
        <v>3538</v>
      </c>
      <c r="F75" s="215">
        <v>5522</v>
      </c>
      <c r="G75" s="215">
        <v>3462</v>
      </c>
      <c r="H75" s="215">
        <v>6526</v>
      </c>
      <c r="I75" s="215">
        <v>10488</v>
      </c>
      <c r="J75" s="335"/>
      <c r="K75" s="192"/>
    </row>
    <row r="76" spans="1:23" ht="10.5" customHeight="1">
      <c r="A76" s="190"/>
      <c r="B76" s="192"/>
      <c r="C76" s="113"/>
      <c r="D76" s="224" t="s">
        <v>274</v>
      </c>
      <c r="E76" s="215">
        <v>167</v>
      </c>
      <c r="F76" s="215">
        <v>208</v>
      </c>
      <c r="G76" s="215">
        <v>73</v>
      </c>
      <c r="H76" s="215">
        <v>224</v>
      </c>
      <c r="I76" s="215">
        <v>104</v>
      </c>
      <c r="J76" s="335"/>
      <c r="K76" s="192"/>
    </row>
    <row r="77" spans="1:23" ht="10.5" customHeight="1">
      <c r="A77" s="190"/>
      <c r="B77" s="192"/>
      <c r="C77" s="113"/>
      <c r="D77" s="224" t="s">
        <v>275</v>
      </c>
      <c r="E77" s="215">
        <v>40</v>
      </c>
      <c r="F77" s="215">
        <v>49</v>
      </c>
      <c r="G77" s="215">
        <v>194</v>
      </c>
      <c r="H77" s="215">
        <v>173</v>
      </c>
      <c r="I77" s="215">
        <v>584</v>
      </c>
      <c r="J77" s="335"/>
      <c r="K77" s="192"/>
    </row>
    <row r="78" spans="1:23" s="227" customFormat="1" ht="9.75" customHeight="1">
      <c r="A78" s="225"/>
      <c r="B78" s="226"/>
      <c r="C78" s="1469" t="s">
        <v>276</v>
      </c>
      <c r="D78" s="1470"/>
      <c r="E78" s="1470"/>
      <c r="F78" s="1470"/>
      <c r="G78" s="1470"/>
      <c r="H78" s="1470"/>
      <c r="I78" s="1470"/>
      <c r="J78" s="335"/>
      <c r="K78" s="226"/>
      <c r="L78" s="993"/>
    </row>
    <row r="79" spans="1:23" ht="12" customHeight="1">
      <c r="A79" s="190"/>
      <c r="B79" s="192"/>
      <c r="C79" s="223" t="s">
        <v>562</v>
      </c>
      <c r="D79" s="973"/>
      <c r="E79" s="343" t="s">
        <v>110</v>
      </c>
      <c r="F79" s="974"/>
      <c r="G79" s="974"/>
      <c r="H79" s="230"/>
      <c r="I79" s="230"/>
      <c r="J79" s="335"/>
      <c r="K79" s="192"/>
      <c r="L79" s="992"/>
    </row>
    <row r="80" spans="1:23" ht="17.25" customHeight="1">
      <c r="A80" s="190"/>
      <c r="B80" s="192"/>
      <c r="C80" s="1471" t="s">
        <v>455</v>
      </c>
      <c r="D80" s="1471"/>
      <c r="E80" s="1471"/>
      <c r="F80" s="1471"/>
      <c r="G80" s="1471"/>
      <c r="H80" s="1471"/>
      <c r="I80" s="1471"/>
      <c r="J80" s="335"/>
      <c r="K80" s="192"/>
      <c r="L80" s="992"/>
    </row>
    <row r="81" spans="1:12" ht="13.5" customHeight="1">
      <c r="A81" s="190"/>
      <c r="B81" s="192"/>
      <c r="C81" s="652"/>
      <c r="D81" s="192"/>
      <c r="E81" s="246"/>
      <c r="F81" s="1403" t="s">
        <v>502</v>
      </c>
      <c r="G81" s="1403"/>
      <c r="H81" s="1403"/>
      <c r="I81" s="1403"/>
      <c r="J81" s="574">
        <v>9</v>
      </c>
      <c r="K81" s="192"/>
      <c r="L81" s="992"/>
    </row>
    <row r="82" spans="1:12" ht="15" customHeight="1">
      <c r="B82" s="652"/>
    </row>
    <row r="83" spans="1:12">
      <c r="B83" s="652"/>
      <c r="D83" s="191" t="s">
        <v>34</v>
      </c>
    </row>
    <row r="84" spans="1:12">
      <c r="B84" s="652"/>
    </row>
    <row r="85" spans="1:12">
      <c r="B85" s="652"/>
    </row>
    <row r="86" spans="1:12">
      <c r="B86" s="652"/>
    </row>
    <row r="87" spans="1:12">
      <c r="B87" s="652"/>
    </row>
    <row r="92" spans="1:12" ht="8.25" customHeight="1"/>
    <row r="94" spans="1:12" ht="9" customHeight="1">
      <c r="J94" s="209"/>
    </row>
    <row r="95" spans="1:12" ht="8.25" customHeight="1">
      <c r="J95" s="971"/>
    </row>
    <row r="96" spans="1:12" ht="9.75" customHeight="1"/>
  </sheetData>
  <mergeCells count="12">
    <mergeCell ref="H6:I6"/>
    <mergeCell ref="C7:D7"/>
    <mergeCell ref="C33:D33"/>
    <mergeCell ref="D67:G67"/>
    <mergeCell ref="B1:D1"/>
    <mergeCell ref="C5:D6"/>
    <mergeCell ref="E6:G6"/>
    <mergeCell ref="C78:I78"/>
    <mergeCell ref="C80:I80"/>
    <mergeCell ref="F81:I81"/>
    <mergeCell ref="M67:O67"/>
    <mergeCell ref="C70:D70"/>
  </mergeCells>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sheetPr>
    <tabColor theme="5"/>
  </sheetPr>
  <dimension ref="A1:AD95"/>
  <sheetViews>
    <sheetView showRuler="0" zoomScaleNormal="100" workbookViewId="0"/>
  </sheetViews>
  <sheetFormatPr defaultRowHeight="12.75"/>
  <cols>
    <col min="1" max="1" width="1" style="127" customWidth="1"/>
    <col min="2" max="2" width="2.5703125" style="127" customWidth="1"/>
    <col min="3" max="3" width="1" style="127" customWidth="1"/>
    <col min="4" max="4" width="28.42578125" style="127" customWidth="1"/>
    <col min="5" max="17" width="5" style="127" customWidth="1"/>
    <col min="18" max="18" width="2.5703125" style="127" customWidth="1"/>
    <col min="19" max="19" width="1" style="127" customWidth="1"/>
    <col min="20" max="21" width="9.140625" style="127"/>
    <col min="22" max="22" width="17.85546875" style="127" customWidth="1"/>
    <col min="23" max="16384" width="9.140625" style="127"/>
  </cols>
  <sheetData>
    <row r="1" spans="1:19" ht="13.5" customHeight="1">
      <c r="A1" s="4"/>
      <c r="B1" s="8"/>
      <c r="C1" s="8"/>
      <c r="D1" s="1480" t="s">
        <v>401</v>
      </c>
      <c r="E1" s="1480"/>
      <c r="F1" s="1480"/>
      <c r="G1" s="1480"/>
      <c r="H1" s="1480"/>
      <c r="I1" s="1480"/>
      <c r="J1" s="1480"/>
      <c r="K1" s="1480"/>
      <c r="L1" s="1480"/>
      <c r="M1" s="1480"/>
      <c r="N1" s="1480"/>
      <c r="O1" s="1480"/>
      <c r="P1" s="1480"/>
      <c r="Q1" s="1480"/>
      <c r="R1" s="1480"/>
      <c r="S1" s="4"/>
    </row>
    <row r="2" spans="1:19" ht="6" customHeight="1">
      <c r="A2" s="4"/>
      <c r="B2" s="1481"/>
      <c r="C2" s="1482"/>
      <c r="D2" s="1483"/>
      <c r="E2" s="8"/>
      <c r="F2" s="8"/>
      <c r="G2" s="8"/>
      <c r="H2" s="8"/>
      <c r="I2" s="8"/>
      <c r="J2" s="8"/>
      <c r="K2" s="8"/>
      <c r="L2" s="8"/>
      <c r="M2" s="8"/>
      <c r="N2" s="8"/>
      <c r="O2" s="8"/>
      <c r="P2" s="8"/>
      <c r="Q2" s="8"/>
      <c r="R2" s="8"/>
      <c r="S2" s="4"/>
    </row>
    <row r="3" spans="1:19" ht="13.5" customHeight="1" thickBot="1">
      <c r="A3" s="4"/>
      <c r="B3" s="326"/>
      <c r="C3" s="8"/>
      <c r="D3" s="8"/>
      <c r="E3" s="1020"/>
      <c r="F3" s="1020"/>
      <c r="G3" s="1020"/>
      <c r="H3" s="1020"/>
      <c r="I3" s="854"/>
      <c r="J3" s="1020"/>
      <c r="K3" s="1020"/>
      <c r="L3" s="1020"/>
      <c r="M3" s="1020"/>
      <c r="N3" s="1020"/>
      <c r="O3" s="1020"/>
      <c r="P3" s="1020"/>
      <c r="Q3" s="1020" t="s">
        <v>75</v>
      </c>
      <c r="R3" s="8"/>
      <c r="S3" s="4"/>
    </row>
    <row r="4" spans="1:19" s="12" customFormat="1" ht="13.5" customHeight="1" thickBot="1">
      <c r="A4" s="11"/>
      <c r="B4" s="325"/>
      <c r="C4" s="570" t="s">
        <v>241</v>
      </c>
      <c r="D4" s="855"/>
      <c r="E4" s="855"/>
      <c r="F4" s="855"/>
      <c r="G4" s="855"/>
      <c r="H4" s="855"/>
      <c r="I4" s="855"/>
      <c r="J4" s="855"/>
      <c r="K4" s="855"/>
      <c r="L4" s="855"/>
      <c r="M4" s="855"/>
      <c r="N4" s="855"/>
      <c r="O4" s="855"/>
      <c r="P4" s="855"/>
      <c r="Q4" s="856"/>
      <c r="R4" s="8"/>
      <c r="S4" s="11"/>
    </row>
    <row r="5" spans="1:19" ht="4.5" customHeight="1">
      <c r="A5" s="4"/>
      <c r="B5" s="326"/>
      <c r="C5" s="1484" t="s">
        <v>80</v>
      </c>
      <c r="D5" s="1484"/>
      <c r="E5" s="1485"/>
      <c r="F5" s="1485"/>
      <c r="G5" s="1485"/>
      <c r="H5" s="1485"/>
      <c r="I5" s="1485"/>
      <c r="J5" s="1485"/>
      <c r="K5" s="1485"/>
      <c r="L5" s="1485"/>
      <c r="M5" s="1485"/>
      <c r="N5" s="1485"/>
      <c r="O5" s="1024"/>
      <c r="P5" s="1024"/>
      <c r="Q5" s="1024"/>
      <c r="R5" s="8"/>
      <c r="S5" s="4"/>
    </row>
    <row r="6" spans="1:19" ht="12" customHeight="1">
      <c r="A6" s="4"/>
      <c r="B6" s="326"/>
      <c r="C6" s="1484"/>
      <c r="D6" s="1484"/>
      <c r="E6" s="1486">
        <v>2012</v>
      </c>
      <c r="F6" s="1486"/>
      <c r="G6" s="1486"/>
      <c r="H6" s="1486"/>
      <c r="I6" s="1486"/>
      <c r="J6" s="1486"/>
      <c r="K6" s="1487">
        <v>2013</v>
      </c>
      <c r="L6" s="1486"/>
      <c r="M6" s="1486"/>
      <c r="N6" s="1486"/>
      <c r="O6" s="1486"/>
      <c r="P6" s="1486"/>
      <c r="Q6" s="1486"/>
      <c r="R6" s="8"/>
      <c r="S6" s="4"/>
    </row>
    <row r="7" spans="1:19">
      <c r="A7" s="4"/>
      <c r="B7" s="326"/>
      <c r="C7" s="1027"/>
      <c r="D7" s="1027"/>
      <c r="E7" s="1021" t="s">
        <v>103</v>
      </c>
      <c r="F7" s="857" t="s">
        <v>102</v>
      </c>
      <c r="G7" s="857" t="s">
        <v>101</v>
      </c>
      <c r="H7" s="857" t="s">
        <v>100</v>
      </c>
      <c r="I7" s="857" t="s">
        <v>99</v>
      </c>
      <c r="J7" s="857" t="s">
        <v>98</v>
      </c>
      <c r="K7" s="1167" t="s">
        <v>97</v>
      </c>
      <c r="L7" s="857" t="s">
        <v>108</v>
      </c>
      <c r="M7" s="857" t="s">
        <v>107</v>
      </c>
      <c r="N7" s="857" t="s">
        <v>106</v>
      </c>
      <c r="O7" s="857" t="s">
        <v>105</v>
      </c>
      <c r="P7" s="857" t="s">
        <v>104</v>
      </c>
      <c r="Q7" s="857" t="s">
        <v>103</v>
      </c>
      <c r="R7" s="1024"/>
      <c r="S7" s="4"/>
    </row>
    <row r="8" spans="1:19" s="789" customFormat="1" ht="15" customHeight="1">
      <c r="A8" s="126"/>
      <c r="B8" s="327"/>
      <c r="C8" s="1411" t="s">
        <v>70</v>
      </c>
      <c r="D8" s="1411"/>
      <c r="E8" s="858">
        <v>62167</v>
      </c>
      <c r="F8" s="859">
        <v>60440</v>
      </c>
      <c r="G8" s="859">
        <v>74788</v>
      </c>
      <c r="H8" s="859">
        <v>75742</v>
      </c>
      <c r="I8" s="859">
        <v>69871</v>
      </c>
      <c r="J8" s="859">
        <v>54196</v>
      </c>
      <c r="K8" s="859">
        <v>74521</v>
      </c>
      <c r="L8" s="859">
        <v>57112</v>
      </c>
      <c r="M8" s="859">
        <v>63494</v>
      </c>
      <c r="N8" s="859">
        <v>57992</v>
      </c>
      <c r="O8" s="859">
        <v>54566</v>
      </c>
      <c r="P8" s="859">
        <v>52587</v>
      </c>
      <c r="Q8" s="859">
        <v>62949</v>
      </c>
      <c r="R8" s="790"/>
      <c r="S8" s="126"/>
    </row>
    <row r="9" spans="1:19" s="852" customFormat="1" ht="11.25" customHeight="1">
      <c r="A9" s="860"/>
      <c r="B9" s="861"/>
      <c r="C9" s="862"/>
      <c r="D9" s="685" t="s">
        <v>212</v>
      </c>
      <c r="E9" s="210">
        <v>21784</v>
      </c>
      <c r="F9" s="228">
        <v>21123</v>
      </c>
      <c r="G9" s="228">
        <v>26585</v>
      </c>
      <c r="H9" s="228">
        <v>25395</v>
      </c>
      <c r="I9" s="228">
        <v>23124</v>
      </c>
      <c r="J9" s="228">
        <v>18619</v>
      </c>
      <c r="K9" s="228">
        <v>24870</v>
      </c>
      <c r="L9" s="228">
        <v>19826</v>
      </c>
      <c r="M9" s="228">
        <v>21755</v>
      </c>
      <c r="N9" s="228">
        <v>20089</v>
      </c>
      <c r="O9" s="228">
        <v>18938</v>
      </c>
      <c r="P9" s="228">
        <v>18621</v>
      </c>
      <c r="Q9" s="228">
        <v>22412</v>
      </c>
      <c r="R9" s="863"/>
      <c r="S9" s="860"/>
    </row>
    <row r="10" spans="1:19" s="852" customFormat="1" ht="11.25" customHeight="1">
      <c r="A10" s="860"/>
      <c r="B10" s="861"/>
      <c r="C10" s="862"/>
      <c r="D10" s="685" t="s">
        <v>213</v>
      </c>
      <c r="E10" s="210">
        <v>12973</v>
      </c>
      <c r="F10" s="228">
        <v>13101</v>
      </c>
      <c r="G10" s="228">
        <v>16218</v>
      </c>
      <c r="H10" s="228">
        <v>15577</v>
      </c>
      <c r="I10" s="228">
        <v>14033</v>
      </c>
      <c r="J10" s="228">
        <v>11060</v>
      </c>
      <c r="K10" s="228">
        <v>15261</v>
      </c>
      <c r="L10" s="228">
        <v>11427</v>
      </c>
      <c r="M10" s="228">
        <v>12806</v>
      </c>
      <c r="N10" s="228">
        <v>11786</v>
      </c>
      <c r="O10" s="228">
        <v>10703</v>
      </c>
      <c r="P10" s="228">
        <v>10856</v>
      </c>
      <c r="Q10" s="228">
        <v>12953</v>
      </c>
      <c r="R10" s="863"/>
      <c r="S10" s="860"/>
    </row>
    <row r="11" spans="1:19" s="852" customFormat="1" ht="11.25" customHeight="1">
      <c r="A11" s="860"/>
      <c r="B11" s="861"/>
      <c r="C11" s="862"/>
      <c r="D11" s="685" t="s">
        <v>214</v>
      </c>
      <c r="E11" s="210">
        <v>15454</v>
      </c>
      <c r="F11" s="228">
        <v>15695</v>
      </c>
      <c r="G11" s="228">
        <v>18489</v>
      </c>
      <c r="H11" s="228">
        <v>18142</v>
      </c>
      <c r="I11" s="228">
        <v>16257</v>
      </c>
      <c r="J11" s="228">
        <v>13473</v>
      </c>
      <c r="K11" s="228">
        <v>19689</v>
      </c>
      <c r="L11" s="228">
        <v>15297</v>
      </c>
      <c r="M11" s="228">
        <v>18142</v>
      </c>
      <c r="N11" s="228">
        <v>15768</v>
      </c>
      <c r="O11" s="228">
        <v>15302</v>
      </c>
      <c r="P11" s="228">
        <v>13908</v>
      </c>
      <c r="Q11" s="228">
        <v>16221</v>
      </c>
      <c r="R11" s="863"/>
      <c r="S11" s="860"/>
    </row>
    <row r="12" spans="1:19" s="852" customFormat="1" ht="11.25" customHeight="1">
      <c r="A12" s="860"/>
      <c r="B12" s="861"/>
      <c r="C12" s="862"/>
      <c r="D12" s="685" t="s">
        <v>215</v>
      </c>
      <c r="E12" s="210">
        <v>6340</v>
      </c>
      <c r="F12" s="228">
        <v>5293</v>
      </c>
      <c r="G12" s="228">
        <v>6396</v>
      </c>
      <c r="H12" s="228">
        <v>7422</v>
      </c>
      <c r="I12" s="228">
        <v>5797</v>
      </c>
      <c r="J12" s="228">
        <v>4687</v>
      </c>
      <c r="K12" s="228">
        <v>6583</v>
      </c>
      <c r="L12" s="228">
        <v>4794</v>
      </c>
      <c r="M12" s="228">
        <v>5181</v>
      </c>
      <c r="N12" s="228">
        <v>4676</v>
      </c>
      <c r="O12" s="228">
        <v>4358</v>
      </c>
      <c r="P12" s="228">
        <v>4315</v>
      </c>
      <c r="Q12" s="228">
        <v>5762</v>
      </c>
      <c r="R12" s="863"/>
      <c r="S12" s="860"/>
    </row>
    <row r="13" spans="1:19" s="852" customFormat="1" ht="11.25" customHeight="1">
      <c r="A13" s="860"/>
      <c r="B13" s="861"/>
      <c r="C13" s="862"/>
      <c r="D13" s="685" t="s">
        <v>216</v>
      </c>
      <c r="E13" s="210">
        <v>3022</v>
      </c>
      <c r="F13" s="228">
        <v>2781</v>
      </c>
      <c r="G13" s="228">
        <v>4187</v>
      </c>
      <c r="H13" s="228">
        <v>5792</v>
      </c>
      <c r="I13" s="228">
        <v>7641</v>
      </c>
      <c r="J13" s="228">
        <v>4198</v>
      </c>
      <c r="K13" s="228">
        <v>4718</v>
      </c>
      <c r="L13" s="228">
        <v>3284</v>
      </c>
      <c r="M13" s="228">
        <v>3137</v>
      </c>
      <c r="N13" s="228">
        <v>3118</v>
      </c>
      <c r="O13" s="228">
        <v>2840</v>
      </c>
      <c r="P13" s="228">
        <v>2535</v>
      </c>
      <c r="Q13" s="228">
        <v>2959</v>
      </c>
      <c r="R13" s="863"/>
      <c r="S13" s="860"/>
    </row>
    <row r="14" spans="1:19" s="852" customFormat="1" ht="11.25" customHeight="1">
      <c r="A14" s="860"/>
      <c r="B14" s="861"/>
      <c r="C14" s="862"/>
      <c r="D14" s="685" t="s">
        <v>145</v>
      </c>
      <c r="E14" s="210">
        <v>1098</v>
      </c>
      <c r="F14" s="228">
        <v>1045</v>
      </c>
      <c r="G14" s="228">
        <v>1384</v>
      </c>
      <c r="H14" s="228">
        <v>1840</v>
      </c>
      <c r="I14" s="228">
        <v>1469</v>
      </c>
      <c r="J14" s="228">
        <v>1172</v>
      </c>
      <c r="K14" s="228">
        <v>1816</v>
      </c>
      <c r="L14" s="228">
        <v>1273</v>
      </c>
      <c r="M14" s="228">
        <v>1330</v>
      </c>
      <c r="N14" s="228">
        <v>1432</v>
      </c>
      <c r="O14" s="228">
        <v>1330</v>
      </c>
      <c r="P14" s="228">
        <v>1366</v>
      </c>
      <c r="Q14" s="228">
        <v>1350</v>
      </c>
      <c r="R14" s="863"/>
      <c r="S14" s="860"/>
    </row>
    <row r="15" spans="1:19" s="852" customFormat="1" ht="11.25" customHeight="1">
      <c r="A15" s="860"/>
      <c r="B15" s="861"/>
      <c r="C15" s="862"/>
      <c r="D15" s="685" t="s">
        <v>146</v>
      </c>
      <c r="E15" s="210">
        <v>1496</v>
      </c>
      <c r="F15" s="228">
        <v>1402</v>
      </c>
      <c r="G15" s="228">
        <v>1529</v>
      </c>
      <c r="H15" s="228">
        <v>1574</v>
      </c>
      <c r="I15" s="228">
        <v>1550</v>
      </c>
      <c r="J15" s="228">
        <v>987</v>
      </c>
      <c r="K15" s="228">
        <v>1584</v>
      </c>
      <c r="L15" s="228">
        <v>1211</v>
      </c>
      <c r="M15" s="228">
        <v>1143</v>
      </c>
      <c r="N15" s="228">
        <v>1123</v>
      </c>
      <c r="O15" s="228">
        <v>1095</v>
      </c>
      <c r="P15" s="228">
        <v>986</v>
      </c>
      <c r="Q15" s="228">
        <v>1292</v>
      </c>
      <c r="R15" s="863"/>
      <c r="S15" s="860"/>
    </row>
    <row r="16" spans="1:19" s="869" customFormat="1" ht="15" customHeight="1">
      <c r="A16" s="864"/>
      <c r="B16" s="865"/>
      <c r="C16" s="1411" t="s">
        <v>361</v>
      </c>
      <c r="D16" s="1411"/>
      <c r="E16" s="866"/>
      <c r="F16" s="867"/>
      <c r="G16" s="867"/>
      <c r="H16" s="867"/>
      <c r="I16" s="867"/>
      <c r="J16" s="867"/>
      <c r="K16" s="867"/>
      <c r="L16" s="867"/>
      <c r="M16" s="867"/>
      <c r="N16" s="867"/>
      <c r="O16" s="867"/>
      <c r="P16" s="867"/>
      <c r="Q16" s="867"/>
      <c r="R16" s="868"/>
      <c r="S16" s="864"/>
    </row>
    <row r="17" spans="1:30" s="852" customFormat="1" ht="12" customHeight="1">
      <c r="A17" s="860"/>
      <c r="B17" s="861"/>
      <c r="C17" s="862"/>
      <c r="D17" s="131" t="s">
        <v>583</v>
      </c>
      <c r="E17" s="210">
        <v>8309</v>
      </c>
      <c r="F17" s="228">
        <v>7732</v>
      </c>
      <c r="G17" s="228">
        <v>9184</v>
      </c>
      <c r="H17" s="228">
        <v>11376</v>
      </c>
      <c r="I17" s="228">
        <v>11175</v>
      </c>
      <c r="J17" s="228">
        <v>7836</v>
      </c>
      <c r="K17" s="228">
        <v>10736</v>
      </c>
      <c r="L17" s="228">
        <v>8224</v>
      </c>
      <c r="M17" s="228">
        <v>9318</v>
      </c>
      <c r="N17" s="228">
        <v>8300</v>
      </c>
      <c r="O17" s="228">
        <v>7720</v>
      </c>
      <c r="P17" s="228">
        <v>9712</v>
      </c>
      <c r="Q17" s="228">
        <v>8907</v>
      </c>
      <c r="R17" s="863"/>
      <c r="S17" s="860"/>
      <c r="U17" s="869"/>
      <c r="V17" s="869"/>
      <c r="W17" s="869"/>
      <c r="X17" s="869"/>
      <c r="Y17" s="869"/>
      <c r="Z17" s="869"/>
      <c r="AA17" s="869"/>
      <c r="AB17" s="869"/>
      <c r="AC17" s="869"/>
      <c r="AD17" s="869"/>
    </row>
    <row r="18" spans="1:30" s="852" customFormat="1" ht="12" customHeight="1">
      <c r="A18" s="860"/>
      <c r="B18" s="861"/>
      <c r="C18" s="862"/>
      <c r="D18" s="131" t="s">
        <v>584</v>
      </c>
      <c r="E18" s="210">
        <v>4739</v>
      </c>
      <c r="F18" s="228">
        <v>4461</v>
      </c>
      <c r="G18" s="228">
        <v>5308</v>
      </c>
      <c r="H18" s="228">
        <v>7348</v>
      </c>
      <c r="I18" s="228">
        <v>7364</v>
      </c>
      <c r="J18" s="228">
        <v>4761</v>
      </c>
      <c r="K18" s="228">
        <v>6799</v>
      </c>
      <c r="L18" s="228">
        <v>5669</v>
      </c>
      <c r="M18" s="228">
        <v>7337</v>
      </c>
      <c r="N18" s="228">
        <v>5775</v>
      </c>
      <c r="O18" s="228">
        <v>5343</v>
      </c>
      <c r="P18" s="228">
        <v>4801</v>
      </c>
      <c r="Q18" s="228">
        <v>5200</v>
      </c>
      <c r="R18" s="863"/>
      <c r="S18" s="860"/>
      <c r="U18" s="869"/>
      <c r="V18" s="869"/>
      <c r="W18" s="869"/>
      <c r="X18" s="869"/>
      <c r="Y18" s="869"/>
      <c r="Z18" s="869"/>
      <c r="AA18" s="869"/>
      <c r="AB18" s="869"/>
      <c r="AC18" s="869"/>
      <c r="AD18" s="869"/>
    </row>
    <row r="19" spans="1:30" s="852" customFormat="1" ht="12" customHeight="1">
      <c r="A19" s="860"/>
      <c r="B19" s="861"/>
      <c r="C19" s="862"/>
      <c r="D19" s="131" t="s">
        <v>585</v>
      </c>
      <c r="E19" s="210">
        <v>4885</v>
      </c>
      <c r="F19" s="228">
        <v>4652</v>
      </c>
      <c r="G19" s="228">
        <v>5556</v>
      </c>
      <c r="H19" s="228">
        <v>6330</v>
      </c>
      <c r="I19" s="228">
        <v>5607</v>
      </c>
      <c r="J19" s="228">
        <v>4531</v>
      </c>
      <c r="K19" s="228">
        <v>6513</v>
      </c>
      <c r="L19" s="228">
        <v>4472</v>
      </c>
      <c r="M19" s="228">
        <v>4680</v>
      </c>
      <c r="N19" s="228">
        <v>4869</v>
      </c>
      <c r="O19" s="228">
        <v>4653</v>
      </c>
      <c r="P19" s="228">
        <v>3969</v>
      </c>
      <c r="Q19" s="228">
        <v>5026</v>
      </c>
      <c r="R19" s="863"/>
      <c r="S19" s="860"/>
      <c r="U19" s="869"/>
      <c r="V19" s="869"/>
      <c r="W19" s="869"/>
      <c r="X19" s="869"/>
      <c r="Y19" s="869"/>
      <c r="Z19" s="869"/>
      <c r="AA19" s="869"/>
      <c r="AB19" s="869"/>
      <c r="AC19" s="869"/>
      <c r="AD19" s="869"/>
    </row>
    <row r="20" spans="1:30" s="852" customFormat="1" ht="12" customHeight="1">
      <c r="A20" s="860"/>
      <c r="B20" s="861"/>
      <c r="C20" s="862"/>
      <c r="D20" s="131" t="s">
        <v>586</v>
      </c>
      <c r="E20" s="210">
        <v>5403</v>
      </c>
      <c r="F20" s="228">
        <v>4885</v>
      </c>
      <c r="G20" s="228">
        <v>5313</v>
      </c>
      <c r="H20" s="228">
        <v>6483</v>
      </c>
      <c r="I20" s="228">
        <v>6230</v>
      </c>
      <c r="J20" s="228">
        <v>5895</v>
      </c>
      <c r="K20" s="228">
        <v>7267</v>
      </c>
      <c r="L20" s="228">
        <v>5383</v>
      </c>
      <c r="M20" s="228">
        <v>5742</v>
      </c>
      <c r="N20" s="228">
        <v>4833</v>
      </c>
      <c r="O20" s="228">
        <v>4704</v>
      </c>
      <c r="P20" s="228">
        <v>3797</v>
      </c>
      <c r="Q20" s="228">
        <v>4438</v>
      </c>
      <c r="R20" s="863"/>
      <c r="S20" s="860"/>
      <c r="U20" s="869"/>
      <c r="V20" s="869"/>
      <c r="W20" s="869"/>
      <c r="X20" s="869"/>
      <c r="Y20" s="869"/>
      <c r="Z20" s="869"/>
      <c r="AA20" s="869"/>
      <c r="AB20" s="869"/>
      <c r="AC20" s="869"/>
      <c r="AD20" s="869"/>
    </row>
    <row r="21" spans="1:30" s="852" customFormat="1" ht="11.25" customHeight="1">
      <c r="A21" s="860"/>
      <c r="B21" s="861"/>
      <c r="C21" s="862"/>
      <c r="D21" s="131" t="s">
        <v>587</v>
      </c>
      <c r="E21" s="210">
        <v>4242</v>
      </c>
      <c r="F21" s="228">
        <v>4273</v>
      </c>
      <c r="G21" s="228">
        <v>5221</v>
      </c>
      <c r="H21" s="228">
        <v>5799</v>
      </c>
      <c r="I21" s="228">
        <v>5052</v>
      </c>
      <c r="J21" s="228">
        <v>3462</v>
      </c>
      <c r="K21" s="228">
        <v>5752</v>
      </c>
      <c r="L21" s="228">
        <v>4525</v>
      </c>
      <c r="M21" s="228">
        <v>4854</v>
      </c>
      <c r="N21" s="228">
        <v>4457</v>
      </c>
      <c r="O21" s="228">
        <v>4327</v>
      </c>
      <c r="P21" s="228">
        <v>3774</v>
      </c>
      <c r="Q21" s="228">
        <v>4435</v>
      </c>
      <c r="R21" s="863"/>
      <c r="S21" s="860"/>
      <c r="U21" s="869"/>
      <c r="V21" s="869"/>
      <c r="W21" s="869"/>
      <c r="X21" s="869"/>
      <c r="Y21" s="869"/>
      <c r="Z21" s="869"/>
      <c r="AA21" s="869"/>
      <c r="AB21" s="869"/>
      <c r="AC21" s="869"/>
      <c r="AD21" s="869"/>
    </row>
    <row r="22" spans="1:30" s="852" customFormat="1" ht="15" customHeight="1">
      <c r="A22" s="860"/>
      <c r="B22" s="861"/>
      <c r="C22" s="1411" t="s">
        <v>242</v>
      </c>
      <c r="D22" s="1411"/>
      <c r="E22" s="858">
        <v>7686</v>
      </c>
      <c r="F22" s="859">
        <v>9342</v>
      </c>
      <c r="G22" s="859">
        <v>10593</v>
      </c>
      <c r="H22" s="859">
        <v>10371</v>
      </c>
      <c r="I22" s="859">
        <v>8102</v>
      </c>
      <c r="J22" s="859">
        <v>4832</v>
      </c>
      <c r="K22" s="859">
        <v>7743</v>
      </c>
      <c r="L22" s="859">
        <v>7088</v>
      </c>
      <c r="M22" s="859">
        <v>8327</v>
      </c>
      <c r="N22" s="859">
        <v>7029</v>
      </c>
      <c r="O22" s="859">
        <v>6781</v>
      </c>
      <c r="P22" s="859">
        <v>6544</v>
      </c>
      <c r="Q22" s="859">
        <v>10285</v>
      </c>
      <c r="R22" s="863"/>
      <c r="S22" s="860"/>
      <c r="U22" s="869"/>
      <c r="V22" s="869"/>
      <c r="W22" s="869"/>
      <c r="X22" s="869"/>
      <c r="Y22" s="869"/>
      <c r="Z22" s="869"/>
      <c r="AA22" s="869"/>
      <c r="AB22" s="869"/>
      <c r="AC22" s="869"/>
      <c r="AD22" s="869"/>
    </row>
    <row r="23" spans="1:30" s="869" customFormat="1" ht="12" customHeight="1">
      <c r="A23" s="864"/>
      <c r="B23" s="865"/>
      <c r="C23" s="1411" t="s">
        <v>362</v>
      </c>
      <c r="D23" s="1411"/>
      <c r="E23" s="858">
        <v>54481</v>
      </c>
      <c r="F23" s="859">
        <v>51098</v>
      </c>
      <c r="G23" s="859">
        <v>64195</v>
      </c>
      <c r="H23" s="859">
        <v>65371</v>
      </c>
      <c r="I23" s="859">
        <v>61769</v>
      </c>
      <c r="J23" s="859">
        <v>49364</v>
      </c>
      <c r="K23" s="859">
        <v>66778</v>
      </c>
      <c r="L23" s="859">
        <v>50024</v>
      </c>
      <c r="M23" s="859">
        <v>55167</v>
      </c>
      <c r="N23" s="859">
        <v>50963</v>
      </c>
      <c r="O23" s="859">
        <v>47785</v>
      </c>
      <c r="P23" s="859">
        <v>46043</v>
      </c>
      <c r="Q23" s="859">
        <v>52664</v>
      </c>
      <c r="R23" s="870"/>
      <c r="S23" s="864"/>
    </row>
    <row r="24" spans="1:30" s="852" customFormat="1" ht="12.75" customHeight="1">
      <c r="A24" s="860"/>
      <c r="B24" s="871"/>
      <c r="C24" s="862"/>
      <c r="D24" s="692" t="s">
        <v>446</v>
      </c>
      <c r="E24" s="210">
        <v>2513</v>
      </c>
      <c r="F24" s="228">
        <v>1751</v>
      </c>
      <c r="G24" s="228">
        <v>1903</v>
      </c>
      <c r="H24" s="228">
        <v>3150</v>
      </c>
      <c r="I24" s="228">
        <v>2811</v>
      </c>
      <c r="J24" s="228">
        <v>1959</v>
      </c>
      <c r="K24" s="228">
        <v>2690</v>
      </c>
      <c r="L24" s="228">
        <v>2590</v>
      </c>
      <c r="M24" s="228">
        <v>2603</v>
      </c>
      <c r="N24" s="228">
        <v>1790</v>
      </c>
      <c r="O24" s="228">
        <v>1791</v>
      </c>
      <c r="P24" s="228">
        <v>2049</v>
      </c>
      <c r="Q24" s="228">
        <v>2486</v>
      </c>
      <c r="R24" s="863"/>
      <c r="S24" s="860"/>
      <c r="U24" s="869"/>
      <c r="V24" s="869"/>
      <c r="W24" s="869"/>
      <c r="X24" s="869"/>
      <c r="Y24" s="869"/>
      <c r="Z24" s="869"/>
      <c r="AA24" s="869"/>
      <c r="AB24" s="869"/>
      <c r="AC24" s="869"/>
      <c r="AD24" s="869"/>
    </row>
    <row r="25" spans="1:30" s="852" customFormat="1" ht="11.25" customHeight="1">
      <c r="A25" s="860"/>
      <c r="B25" s="871"/>
      <c r="C25" s="862"/>
      <c r="D25" s="692" t="s">
        <v>243</v>
      </c>
      <c r="E25" s="210">
        <v>14471</v>
      </c>
      <c r="F25" s="228">
        <v>13250</v>
      </c>
      <c r="G25" s="228">
        <v>15818</v>
      </c>
      <c r="H25" s="228">
        <v>18499</v>
      </c>
      <c r="I25" s="228">
        <v>16938</v>
      </c>
      <c r="J25" s="228">
        <v>15034</v>
      </c>
      <c r="K25" s="228">
        <v>19557</v>
      </c>
      <c r="L25" s="228">
        <v>14685</v>
      </c>
      <c r="M25" s="228">
        <v>15826</v>
      </c>
      <c r="N25" s="228">
        <v>14301</v>
      </c>
      <c r="O25" s="228">
        <v>13591</v>
      </c>
      <c r="P25" s="228">
        <v>11450</v>
      </c>
      <c r="Q25" s="228">
        <v>12543</v>
      </c>
      <c r="R25" s="863"/>
      <c r="S25" s="860"/>
      <c r="U25" s="869"/>
      <c r="V25" s="869"/>
      <c r="W25" s="869"/>
      <c r="X25" s="869"/>
      <c r="Y25" s="869"/>
      <c r="Z25" s="869"/>
      <c r="AA25" s="869"/>
      <c r="AB25" s="869"/>
      <c r="AC25" s="869"/>
      <c r="AD25" s="869"/>
    </row>
    <row r="26" spans="1:30" s="852" customFormat="1" ht="11.25" customHeight="1">
      <c r="A26" s="860"/>
      <c r="B26" s="871"/>
      <c r="C26" s="862"/>
      <c r="D26" s="692" t="s">
        <v>184</v>
      </c>
      <c r="E26" s="210">
        <v>37459</v>
      </c>
      <c r="F26" s="228">
        <v>36063</v>
      </c>
      <c r="G26" s="228">
        <v>46417</v>
      </c>
      <c r="H26" s="228">
        <v>43659</v>
      </c>
      <c r="I26" s="228">
        <v>41962</v>
      </c>
      <c r="J26" s="228">
        <v>32332</v>
      </c>
      <c r="K26" s="228">
        <v>44408</v>
      </c>
      <c r="L26" s="228">
        <v>32657</v>
      </c>
      <c r="M26" s="228">
        <v>36641</v>
      </c>
      <c r="N26" s="228">
        <v>34769</v>
      </c>
      <c r="O26" s="228">
        <v>32311</v>
      </c>
      <c r="P26" s="228">
        <v>32456</v>
      </c>
      <c r="Q26" s="228">
        <v>37515</v>
      </c>
      <c r="R26" s="863"/>
      <c r="S26" s="860"/>
      <c r="U26" s="869"/>
      <c r="V26" s="869"/>
      <c r="W26" s="869"/>
      <c r="X26" s="869"/>
      <c r="Y26" s="869"/>
      <c r="Z26" s="869"/>
      <c r="AA26" s="869"/>
      <c r="AB26" s="869"/>
      <c r="AC26" s="869"/>
      <c r="AD26" s="869"/>
    </row>
    <row r="27" spans="1:30" s="852" customFormat="1" ht="11.25" customHeight="1">
      <c r="A27" s="860"/>
      <c r="B27" s="871"/>
      <c r="C27" s="862"/>
      <c r="D27" s="692" t="s">
        <v>244</v>
      </c>
      <c r="E27" s="210">
        <v>38</v>
      </c>
      <c r="F27" s="228">
        <v>34</v>
      </c>
      <c r="G27" s="228">
        <v>57</v>
      </c>
      <c r="H27" s="228">
        <v>63</v>
      </c>
      <c r="I27" s="228">
        <v>58</v>
      </c>
      <c r="J27" s="228">
        <v>39</v>
      </c>
      <c r="K27" s="228">
        <v>103</v>
      </c>
      <c r="L27" s="228">
        <v>92</v>
      </c>
      <c r="M27" s="228">
        <v>97</v>
      </c>
      <c r="N27" s="228">
        <v>103</v>
      </c>
      <c r="O27" s="228">
        <v>92</v>
      </c>
      <c r="P27" s="228">
        <v>88</v>
      </c>
      <c r="Q27" s="228">
        <v>120</v>
      </c>
      <c r="R27" s="863"/>
      <c r="S27" s="860"/>
      <c r="U27" s="869"/>
      <c r="V27" s="869"/>
      <c r="W27" s="869"/>
      <c r="X27" s="869"/>
      <c r="Y27" s="869"/>
      <c r="Z27" s="869"/>
      <c r="AA27" s="869"/>
      <c r="AB27" s="869"/>
      <c r="AC27" s="869"/>
      <c r="AD27" s="869"/>
    </row>
    <row r="28" spans="1:30" ht="10.5" customHeight="1" thickBot="1">
      <c r="A28" s="4"/>
      <c r="B28" s="326"/>
      <c r="C28" s="872"/>
      <c r="D28" s="18"/>
      <c r="E28" s="1020"/>
      <c r="F28" s="1020"/>
      <c r="G28" s="1020"/>
      <c r="H28" s="1020"/>
      <c r="I28" s="1020"/>
      <c r="J28" s="853"/>
      <c r="K28" s="853"/>
      <c r="L28" s="853"/>
      <c r="M28" s="853"/>
      <c r="N28" s="853"/>
      <c r="O28" s="853"/>
      <c r="P28" s="853"/>
      <c r="Q28" s="853"/>
      <c r="R28" s="1024"/>
      <c r="S28" s="4"/>
      <c r="U28" s="869"/>
      <c r="V28" s="869"/>
      <c r="W28" s="869"/>
      <c r="X28" s="869"/>
      <c r="Y28" s="869"/>
      <c r="Z28" s="869"/>
      <c r="AA28" s="869"/>
      <c r="AB28" s="869"/>
      <c r="AC28" s="869"/>
      <c r="AD28" s="869"/>
    </row>
    <row r="29" spans="1:30" ht="13.5" customHeight="1" thickBot="1">
      <c r="A29" s="4"/>
      <c r="B29" s="326"/>
      <c r="C29" s="570" t="s">
        <v>245</v>
      </c>
      <c r="D29" s="855"/>
      <c r="E29" s="874"/>
      <c r="F29" s="874"/>
      <c r="G29" s="874"/>
      <c r="H29" s="874"/>
      <c r="I29" s="874"/>
      <c r="J29" s="874"/>
      <c r="K29" s="874"/>
      <c r="L29" s="874"/>
      <c r="M29" s="874"/>
      <c r="N29" s="874"/>
      <c r="O29" s="874"/>
      <c r="P29" s="874"/>
      <c r="Q29" s="875"/>
      <c r="R29" s="1024"/>
      <c r="S29" s="4"/>
      <c r="U29" s="869"/>
      <c r="V29" s="869"/>
      <c r="W29" s="869"/>
      <c r="X29" s="869"/>
      <c r="Y29" s="869"/>
      <c r="Z29" s="869"/>
      <c r="AA29" s="869"/>
      <c r="AB29" s="869"/>
      <c r="AC29" s="869"/>
      <c r="AD29" s="869"/>
    </row>
    <row r="30" spans="1:30" ht="9.75" customHeight="1">
      <c r="A30" s="4"/>
      <c r="B30" s="326"/>
      <c r="C30" s="1023" t="s">
        <v>80</v>
      </c>
      <c r="D30" s="18"/>
      <c r="E30" s="873"/>
      <c r="F30" s="873"/>
      <c r="G30" s="873"/>
      <c r="H30" s="873"/>
      <c r="I30" s="873"/>
      <c r="J30" s="873"/>
      <c r="K30" s="873"/>
      <c r="L30" s="873"/>
      <c r="M30" s="873"/>
      <c r="N30" s="873"/>
      <c r="O30" s="873"/>
      <c r="P30" s="873"/>
      <c r="Q30" s="876"/>
      <c r="R30" s="1024"/>
      <c r="S30" s="4"/>
      <c r="U30" s="869"/>
      <c r="V30" s="869"/>
      <c r="W30" s="869"/>
      <c r="X30" s="869"/>
      <c r="Y30" s="869"/>
      <c r="Z30" s="869"/>
      <c r="AA30" s="869"/>
      <c r="AB30" s="869"/>
      <c r="AC30" s="869"/>
      <c r="AD30" s="869"/>
    </row>
    <row r="31" spans="1:30" ht="15" customHeight="1">
      <c r="A31" s="4"/>
      <c r="B31" s="326"/>
      <c r="C31" s="1411" t="s">
        <v>70</v>
      </c>
      <c r="D31" s="1411"/>
      <c r="E31" s="858">
        <v>8606</v>
      </c>
      <c r="F31" s="859">
        <v>8686</v>
      </c>
      <c r="G31" s="859">
        <v>9236</v>
      </c>
      <c r="H31" s="859">
        <v>9234</v>
      </c>
      <c r="I31" s="859">
        <v>8209</v>
      </c>
      <c r="J31" s="859">
        <v>5875</v>
      </c>
      <c r="K31" s="859">
        <v>8582</v>
      </c>
      <c r="L31" s="859">
        <v>7656</v>
      </c>
      <c r="M31" s="859">
        <v>9650</v>
      </c>
      <c r="N31" s="859">
        <v>11620</v>
      </c>
      <c r="O31" s="859">
        <v>12818</v>
      </c>
      <c r="P31" s="859">
        <v>10974</v>
      </c>
      <c r="Q31" s="859">
        <v>13294</v>
      </c>
      <c r="R31" s="1024"/>
      <c r="S31" s="4"/>
    </row>
    <row r="32" spans="1:30" ht="12" customHeight="1">
      <c r="A32" s="4"/>
      <c r="B32" s="326"/>
      <c r="C32" s="698"/>
      <c r="D32" s="685" t="s">
        <v>212</v>
      </c>
      <c r="E32" s="210">
        <v>3139</v>
      </c>
      <c r="F32" s="228">
        <v>2858</v>
      </c>
      <c r="G32" s="228">
        <v>3505</v>
      </c>
      <c r="H32" s="228">
        <v>3899</v>
      </c>
      <c r="I32" s="228">
        <v>3622</v>
      </c>
      <c r="J32" s="228">
        <v>2457</v>
      </c>
      <c r="K32" s="228">
        <v>3480</v>
      </c>
      <c r="L32" s="228">
        <v>2984</v>
      </c>
      <c r="M32" s="228">
        <v>3621</v>
      </c>
      <c r="N32" s="228">
        <v>3989</v>
      </c>
      <c r="O32" s="228">
        <v>4407</v>
      </c>
      <c r="P32" s="228">
        <v>3909</v>
      </c>
      <c r="Q32" s="228">
        <v>5070</v>
      </c>
      <c r="R32" s="1024"/>
      <c r="S32" s="4"/>
    </row>
    <row r="33" spans="1:19" ht="12" customHeight="1">
      <c r="A33" s="4"/>
      <c r="B33" s="326"/>
      <c r="C33" s="698"/>
      <c r="D33" s="685" t="s">
        <v>213</v>
      </c>
      <c r="E33" s="210">
        <v>2714</v>
      </c>
      <c r="F33" s="228">
        <v>2962</v>
      </c>
      <c r="G33" s="228">
        <v>3297</v>
      </c>
      <c r="H33" s="228">
        <v>2934</v>
      </c>
      <c r="I33" s="228">
        <v>2078</v>
      </c>
      <c r="J33" s="228">
        <v>1901</v>
      </c>
      <c r="K33" s="228">
        <v>2775</v>
      </c>
      <c r="L33" s="228">
        <v>2412</v>
      </c>
      <c r="M33" s="228">
        <v>3163</v>
      </c>
      <c r="N33" s="228">
        <v>3513</v>
      </c>
      <c r="O33" s="228">
        <v>3599</v>
      </c>
      <c r="P33" s="228">
        <v>3060</v>
      </c>
      <c r="Q33" s="228">
        <v>4050</v>
      </c>
      <c r="R33" s="1024"/>
      <c r="S33" s="4"/>
    </row>
    <row r="34" spans="1:19" ht="12" customHeight="1">
      <c r="A34" s="4"/>
      <c r="B34" s="326"/>
      <c r="C34" s="698"/>
      <c r="D34" s="685" t="s">
        <v>61</v>
      </c>
      <c r="E34" s="210">
        <v>906</v>
      </c>
      <c r="F34" s="228">
        <v>1146</v>
      </c>
      <c r="G34" s="228">
        <v>996</v>
      </c>
      <c r="H34" s="228">
        <v>933</v>
      </c>
      <c r="I34" s="228">
        <v>818</v>
      </c>
      <c r="J34" s="228">
        <v>592</v>
      </c>
      <c r="K34" s="228">
        <v>897</v>
      </c>
      <c r="L34" s="228">
        <v>931</v>
      </c>
      <c r="M34" s="228">
        <v>1045</v>
      </c>
      <c r="N34" s="228">
        <v>1425</v>
      </c>
      <c r="O34" s="228">
        <v>1539</v>
      </c>
      <c r="P34" s="228">
        <v>1485</v>
      </c>
      <c r="Q34" s="228">
        <v>1875</v>
      </c>
      <c r="R34" s="1024"/>
      <c r="S34" s="4"/>
    </row>
    <row r="35" spans="1:19" ht="12" customHeight="1">
      <c r="A35" s="4"/>
      <c r="B35" s="326"/>
      <c r="C35" s="698"/>
      <c r="D35" s="685" t="s">
        <v>215</v>
      </c>
      <c r="E35" s="210">
        <v>986</v>
      </c>
      <c r="F35" s="228">
        <v>1114</v>
      </c>
      <c r="G35" s="228">
        <v>992</v>
      </c>
      <c r="H35" s="228">
        <v>878</v>
      </c>
      <c r="I35" s="228">
        <v>1322</v>
      </c>
      <c r="J35" s="228">
        <v>700</v>
      </c>
      <c r="K35" s="228">
        <v>1019</v>
      </c>
      <c r="L35" s="228">
        <v>698</v>
      </c>
      <c r="M35" s="228">
        <v>869</v>
      </c>
      <c r="N35" s="228">
        <v>1049</v>
      </c>
      <c r="O35" s="228">
        <v>1701</v>
      </c>
      <c r="P35" s="228">
        <v>1418</v>
      </c>
      <c r="Q35" s="228">
        <v>1269</v>
      </c>
      <c r="R35" s="1024"/>
      <c r="S35" s="4"/>
    </row>
    <row r="36" spans="1:19" ht="12" customHeight="1">
      <c r="A36" s="4"/>
      <c r="B36" s="326"/>
      <c r="C36" s="698"/>
      <c r="D36" s="685" t="s">
        <v>216</v>
      </c>
      <c r="E36" s="210">
        <v>623</v>
      </c>
      <c r="F36" s="228">
        <v>350</v>
      </c>
      <c r="G36" s="228">
        <v>285</v>
      </c>
      <c r="H36" s="228">
        <v>416</v>
      </c>
      <c r="I36" s="228">
        <v>203</v>
      </c>
      <c r="J36" s="228">
        <v>141</v>
      </c>
      <c r="K36" s="228">
        <v>234</v>
      </c>
      <c r="L36" s="228">
        <v>497</v>
      </c>
      <c r="M36" s="228">
        <v>718</v>
      </c>
      <c r="N36" s="228">
        <v>1396</v>
      </c>
      <c r="O36" s="228">
        <v>1291</v>
      </c>
      <c r="P36" s="228">
        <v>819</v>
      </c>
      <c r="Q36" s="228">
        <v>703</v>
      </c>
      <c r="R36" s="1024"/>
      <c r="S36" s="4"/>
    </row>
    <row r="37" spans="1:19" ht="12" customHeight="1">
      <c r="A37" s="4"/>
      <c r="B37" s="326"/>
      <c r="C37" s="698"/>
      <c r="D37" s="685" t="s">
        <v>145</v>
      </c>
      <c r="E37" s="210">
        <v>90</v>
      </c>
      <c r="F37" s="228">
        <v>86</v>
      </c>
      <c r="G37" s="228">
        <v>52</v>
      </c>
      <c r="H37" s="228">
        <v>41</v>
      </c>
      <c r="I37" s="228">
        <v>47</v>
      </c>
      <c r="J37" s="228">
        <v>23</v>
      </c>
      <c r="K37" s="228">
        <v>46</v>
      </c>
      <c r="L37" s="228">
        <v>21</v>
      </c>
      <c r="M37" s="228">
        <v>79</v>
      </c>
      <c r="N37" s="228">
        <v>105</v>
      </c>
      <c r="O37" s="228">
        <v>89</v>
      </c>
      <c r="P37" s="228">
        <v>109</v>
      </c>
      <c r="Q37" s="228">
        <v>128</v>
      </c>
      <c r="R37" s="1024"/>
      <c r="S37" s="4"/>
    </row>
    <row r="38" spans="1:19" ht="12" customHeight="1">
      <c r="A38" s="4"/>
      <c r="B38" s="326"/>
      <c r="C38" s="698"/>
      <c r="D38" s="685" t="s">
        <v>146</v>
      </c>
      <c r="E38" s="210">
        <v>148</v>
      </c>
      <c r="F38" s="228">
        <v>170</v>
      </c>
      <c r="G38" s="228">
        <v>109</v>
      </c>
      <c r="H38" s="228">
        <v>133</v>
      </c>
      <c r="I38" s="228">
        <v>119</v>
      </c>
      <c r="J38" s="228">
        <v>61</v>
      </c>
      <c r="K38" s="228">
        <v>131</v>
      </c>
      <c r="L38" s="228">
        <v>113</v>
      </c>
      <c r="M38" s="228">
        <v>155</v>
      </c>
      <c r="N38" s="228">
        <v>143</v>
      </c>
      <c r="O38" s="228">
        <v>192</v>
      </c>
      <c r="P38" s="228">
        <v>174</v>
      </c>
      <c r="Q38" s="228">
        <v>199</v>
      </c>
      <c r="R38" s="1024"/>
      <c r="S38" s="4"/>
    </row>
    <row r="39" spans="1:19" ht="15" customHeight="1">
      <c r="A39" s="4"/>
      <c r="B39" s="326"/>
      <c r="C39" s="698"/>
      <c r="D39" s="692" t="s">
        <v>446</v>
      </c>
      <c r="E39" s="210">
        <v>395</v>
      </c>
      <c r="F39" s="228">
        <v>527</v>
      </c>
      <c r="G39" s="228">
        <v>392</v>
      </c>
      <c r="H39" s="228">
        <v>894</v>
      </c>
      <c r="I39" s="228">
        <v>948</v>
      </c>
      <c r="J39" s="228">
        <v>402</v>
      </c>
      <c r="K39" s="228">
        <v>579</v>
      </c>
      <c r="L39" s="228">
        <v>345</v>
      </c>
      <c r="M39" s="228">
        <v>767</v>
      </c>
      <c r="N39" s="228">
        <v>755</v>
      </c>
      <c r="O39" s="228">
        <v>911</v>
      </c>
      <c r="P39" s="228">
        <v>542</v>
      </c>
      <c r="Q39" s="228">
        <v>716</v>
      </c>
      <c r="R39" s="1024"/>
      <c r="S39" s="4"/>
    </row>
    <row r="40" spans="1:19" ht="12" customHeight="1">
      <c r="A40" s="4"/>
      <c r="B40" s="326"/>
      <c r="C40" s="698"/>
      <c r="D40" s="692" t="s">
        <v>243</v>
      </c>
      <c r="E40" s="210">
        <v>2282</v>
      </c>
      <c r="F40" s="228">
        <v>1849</v>
      </c>
      <c r="G40" s="228">
        <v>2444</v>
      </c>
      <c r="H40" s="228">
        <v>2593</v>
      </c>
      <c r="I40" s="228">
        <v>2409</v>
      </c>
      <c r="J40" s="228">
        <v>1488</v>
      </c>
      <c r="K40" s="228">
        <v>2275</v>
      </c>
      <c r="L40" s="228">
        <v>2500</v>
      </c>
      <c r="M40" s="228">
        <v>2843</v>
      </c>
      <c r="N40" s="228">
        <v>3082</v>
      </c>
      <c r="O40" s="228">
        <v>3633</v>
      </c>
      <c r="P40" s="228">
        <v>3342</v>
      </c>
      <c r="Q40" s="228">
        <v>3868</v>
      </c>
      <c r="R40" s="1024"/>
      <c r="S40" s="4"/>
    </row>
    <row r="41" spans="1:19" ht="12" customHeight="1">
      <c r="A41" s="4"/>
      <c r="B41" s="326"/>
      <c r="C41" s="698"/>
      <c r="D41" s="692" t="s">
        <v>184</v>
      </c>
      <c r="E41" s="210">
        <v>5929</v>
      </c>
      <c r="F41" s="228">
        <v>6309</v>
      </c>
      <c r="G41" s="228">
        <v>6400</v>
      </c>
      <c r="H41" s="228">
        <v>5728</v>
      </c>
      <c r="I41" s="228">
        <v>4833</v>
      </c>
      <c r="J41" s="228">
        <v>3985</v>
      </c>
      <c r="K41" s="228">
        <v>5728</v>
      </c>
      <c r="L41" s="228">
        <v>4811</v>
      </c>
      <c r="M41" s="228">
        <v>6039</v>
      </c>
      <c r="N41" s="228">
        <v>7783</v>
      </c>
      <c r="O41" s="228">
        <v>8274</v>
      </c>
      <c r="P41" s="228">
        <v>7090</v>
      </c>
      <c r="Q41" s="228">
        <v>8710</v>
      </c>
      <c r="R41" s="1024"/>
      <c r="S41" s="4"/>
    </row>
    <row r="42" spans="1:19" ht="11.25" customHeight="1">
      <c r="A42" s="4"/>
      <c r="B42" s="326"/>
      <c r="C42" s="698"/>
      <c r="D42" s="692" t="s">
        <v>244</v>
      </c>
      <c r="E42" s="228" t="s">
        <v>9</v>
      </c>
      <c r="F42" s="228">
        <v>1</v>
      </c>
      <c r="G42" s="228" t="s">
        <v>9</v>
      </c>
      <c r="H42" s="228">
        <v>19</v>
      </c>
      <c r="I42" s="228">
        <v>19</v>
      </c>
      <c r="J42" s="228" t="s">
        <v>9</v>
      </c>
      <c r="K42" s="228" t="s">
        <v>9</v>
      </c>
      <c r="L42" s="228" t="s">
        <v>9</v>
      </c>
      <c r="M42" s="228">
        <v>1</v>
      </c>
      <c r="N42" s="228" t="s">
        <v>9</v>
      </c>
      <c r="O42" s="228" t="s">
        <v>9</v>
      </c>
      <c r="P42" s="228" t="s">
        <v>9</v>
      </c>
      <c r="Q42" s="1331" t="s">
        <v>9</v>
      </c>
      <c r="R42" s="1024"/>
      <c r="S42" s="4"/>
    </row>
    <row r="43" spans="1:19" ht="15" customHeight="1">
      <c r="A43" s="4"/>
      <c r="B43" s="326"/>
      <c r="C43" s="1022" t="s">
        <v>363</v>
      </c>
      <c r="D43" s="1022"/>
      <c r="E43" s="210"/>
      <c r="F43" s="210"/>
      <c r="G43" s="228"/>
      <c r="H43" s="228"/>
      <c r="I43" s="228"/>
      <c r="J43" s="228"/>
      <c r="K43" s="228"/>
      <c r="L43" s="228"/>
      <c r="M43" s="228"/>
      <c r="N43" s="228"/>
      <c r="O43" s="228"/>
      <c r="P43" s="228"/>
      <c r="Q43" s="228"/>
      <c r="R43" s="1024"/>
      <c r="S43" s="4"/>
    </row>
    <row r="44" spans="1:19" ht="12" customHeight="1">
      <c r="A44" s="4"/>
      <c r="B44" s="326"/>
      <c r="C44" s="698"/>
      <c r="D44" s="1179" t="s">
        <v>583</v>
      </c>
      <c r="E44" s="210">
        <v>1568</v>
      </c>
      <c r="F44" s="228">
        <v>1380</v>
      </c>
      <c r="G44" s="228">
        <v>2359</v>
      </c>
      <c r="H44" s="228">
        <v>1423</v>
      </c>
      <c r="I44" s="228">
        <v>1031</v>
      </c>
      <c r="J44" s="228">
        <v>952</v>
      </c>
      <c r="K44" s="228">
        <v>1398</v>
      </c>
      <c r="L44" s="228">
        <v>1128</v>
      </c>
      <c r="M44" s="228">
        <v>1519</v>
      </c>
      <c r="N44" s="228">
        <v>2368</v>
      </c>
      <c r="O44" s="228">
        <v>2409</v>
      </c>
      <c r="P44" s="228">
        <v>1990</v>
      </c>
      <c r="Q44" s="228">
        <v>2207</v>
      </c>
      <c r="R44" s="1024"/>
      <c r="S44" s="4"/>
    </row>
    <row r="45" spans="1:19" ht="12" customHeight="1">
      <c r="A45" s="4"/>
      <c r="B45" s="326"/>
      <c r="C45" s="698"/>
      <c r="D45" s="1179" t="s">
        <v>588</v>
      </c>
      <c r="E45" s="210">
        <v>856</v>
      </c>
      <c r="F45" s="228">
        <v>1411</v>
      </c>
      <c r="G45" s="228">
        <v>923</v>
      </c>
      <c r="H45" s="228">
        <v>909</v>
      </c>
      <c r="I45" s="228">
        <v>796</v>
      </c>
      <c r="J45" s="228">
        <v>710</v>
      </c>
      <c r="K45" s="228">
        <v>965</v>
      </c>
      <c r="L45" s="228">
        <v>876</v>
      </c>
      <c r="M45" s="228">
        <v>1050</v>
      </c>
      <c r="N45" s="228">
        <v>1042</v>
      </c>
      <c r="O45" s="228">
        <v>998</v>
      </c>
      <c r="P45" s="228">
        <v>994</v>
      </c>
      <c r="Q45" s="228">
        <v>1496</v>
      </c>
      <c r="R45" s="1024"/>
      <c r="S45" s="4"/>
    </row>
    <row r="46" spans="1:19" ht="12" customHeight="1">
      <c r="A46" s="4"/>
      <c r="B46" s="326"/>
      <c r="C46" s="698"/>
      <c r="D46" s="1179" t="s">
        <v>584</v>
      </c>
      <c r="E46" s="210">
        <v>815</v>
      </c>
      <c r="F46" s="228">
        <v>789</v>
      </c>
      <c r="G46" s="228">
        <v>612</v>
      </c>
      <c r="H46" s="228">
        <v>580</v>
      </c>
      <c r="I46" s="228">
        <v>446</v>
      </c>
      <c r="J46" s="228">
        <v>382</v>
      </c>
      <c r="K46" s="228">
        <v>451</v>
      </c>
      <c r="L46" s="228">
        <v>616</v>
      </c>
      <c r="M46" s="228">
        <v>796</v>
      </c>
      <c r="N46" s="228">
        <v>1218</v>
      </c>
      <c r="O46" s="228">
        <v>1302</v>
      </c>
      <c r="P46" s="228">
        <v>1026</v>
      </c>
      <c r="Q46" s="228">
        <v>1399</v>
      </c>
      <c r="R46" s="1024"/>
      <c r="S46" s="4"/>
    </row>
    <row r="47" spans="1:19" ht="12" customHeight="1">
      <c r="A47" s="4"/>
      <c r="B47" s="326"/>
      <c r="C47" s="698"/>
      <c r="D47" s="1179" t="s">
        <v>589</v>
      </c>
      <c r="E47" s="210">
        <v>772</v>
      </c>
      <c r="F47" s="228">
        <v>609</v>
      </c>
      <c r="G47" s="228">
        <v>1013</v>
      </c>
      <c r="H47" s="228">
        <v>831</v>
      </c>
      <c r="I47" s="228">
        <v>872</v>
      </c>
      <c r="J47" s="228">
        <v>618</v>
      </c>
      <c r="K47" s="228">
        <v>1076</v>
      </c>
      <c r="L47" s="228">
        <v>740</v>
      </c>
      <c r="M47" s="228">
        <v>1102</v>
      </c>
      <c r="N47" s="228">
        <v>1002</v>
      </c>
      <c r="O47" s="228">
        <v>1248</v>
      </c>
      <c r="P47" s="228">
        <v>1004</v>
      </c>
      <c r="Q47" s="228">
        <v>1192</v>
      </c>
      <c r="R47" s="1024"/>
      <c r="S47" s="4"/>
    </row>
    <row r="48" spans="1:19" ht="12" customHeight="1">
      <c r="A48" s="4"/>
      <c r="B48" s="326"/>
      <c r="C48" s="698"/>
      <c r="D48" s="1179" t="s">
        <v>590</v>
      </c>
      <c r="E48" s="210">
        <v>447</v>
      </c>
      <c r="F48" s="228">
        <v>462</v>
      </c>
      <c r="G48" s="228">
        <v>487</v>
      </c>
      <c r="H48" s="228">
        <v>698</v>
      </c>
      <c r="I48" s="228">
        <v>494</v>
      </c>
      <c r="J48" s="228">
        <v>365</v>
      </c>
      <c r="K48" s="228">
        <v>485</v>
      </c>
      <c r="L48" s="228">
        <v>547</v>
      </c>
      <c r="M48" s="228">
        <v>554</v>
      </c>
      <c r="N48" s="228">
        <v>655</v>
      </c>
      <c r="O48" s="228">
        <v>629</v>
      </c>
      <c r="P48" s="228">
        <v>647</v>
      </c>
      <c r="Q48" s="228">
        <v>843</v>
      </c>
      <c r="R48" s="1024"/>
      <c r="S48" s="4"/>
    </row>
    <row r="49" spans="1:19" ht="13.5" hidden="1" customHeight="1">
      <c r="A49" s="4"/>
      <c r="B49" s="326"/>
      <c r="C49" s="698"/>
      <c r="D49" s="1179">
        <v>0</v>
      </c>
      <c r="E49" s="210">
        <v>496</v>
      </c>
      <c r="F49" s="228">
        <v>372</v>
      </c>
      <c r="G49" s="228">
        <v>426</v>
      </c>
      <c r="H49" s="228">
        <v>417</v>
      </c>
      <c r="I49" s="228">
        <v>493</v>
      </c>
      <c r="J49" s="228">
        <v>254</v>
      </c>
      <c r="K49" s="228">
        <v>405</v>
      </c>
      <c r="L49" s="228">
        <v>348</v>
      </c>
      <c r="M49" s="228">
        <v>429</v>
      </c>
      <c r="N49" s="228">
        <v>492</v>
      </c>
      <c r="O49" s="228">
        <v>703</v>
      </c>
      <c r="P49" s="228">
        <v>613</v>
      </c>
      <c r="Q49" s="1153">
        <v>613</v>
      </c>
      <c r="R49" s="1024"/>
      <c r="S49" s="4"/>
    </row>
    <row r="50" spans="1:19" ht="12" hidden="1" customHeight="1">
      <c r="A50" s="4"/>
      <c r="B50" s="326"/>
      <c r="C50" s="698"/>
      <c r="D50" s="1179">
        <v>0</v>
      </c>
      <c r="E50" s="210">
        <v>391</v>
      </c>
      <c r="F50" s="228">
        <v>522</v>
      </c>
      <c r="G50" s="228">
        <v>491</v>
      </c>
      <c r="H50" s="228">
        <v>674</v>
      </c>
      <c r="I50" s="228">
        <v>840</v>
      </c>
      <c r="J50" s="228">
        <v>461</v>
      </c>
      <c r="K50" s="228">
        <v>480</v>
      </c>
      <c r="L50" s="228">
        <v>310</v>
      </c>
      <c r="M50" s="228">
        <v>665</v>
      </c>
      <c r="N50" s="228">
        <v>628</v>
      </c>
      <c r="O50" s="228">
        <v>843</v>
      </c>
      <c r="P50" s="228">
        <v>596</v>
      </c>
      <c r="Q50" s="1153">
        <v>596</v>
      </c>
      <c r="R50" s="1024"/>
      <c r="S50" s="4"/>
    </row>
    <row r="51" spans="1:19" ht="12" hidden="1" customHeight="1">
      <c r="A51" s="4"/>
      <c r="B51" s="326"/>
      <c r="C51" s="698"/>
      <c r="D51" s="1179">
        <v>0</v>
      </c>
      <c r="E51" s="210">
        <v>453</v>
      </c>
      <c r="F51" s="228">
        <v>511</v>
      </c>
      <c r="G51" s="228">
        <v>307</v>
      </c>
      <c r="H51" s="228">
        <v>437</v>
      </c>
      <c r="I51" s="228">
        <v>481</v>
      </c>
      <c r="J51" s="228">
        <v>186</v>
      </c>
      <c r="K51" s="228">
        <v>284</v>
      </c>
      <c r="L51" s="228">
        <v>241</v>
      </c>
      <c r="M51" s="228">
        <v>274</v>
      </c>
      <c r="N51" s="228">
        <v>315</v>
      </c>
      <c r="O51" s="228">
        <v>416</v>
      </c>
      <c r="P51" s="228">
        <v>566</v>
      </c>
      <c r="Q51" s="1153">
        <v>566</v>
      </c>
      <c r="R51" s="1024"/>
      <c r="S51" s="4"/>
    </row>
    <row r="52" spans="1:19" ht="15" customHeight="1">
      <c r="A52" s="4"/>
      <c r="B52" s="326"/>
      <c r="C52" s="1411" t="s">
        <v>246</v>
      </c>
      <c r="D52" s="1411"/>
      <c r="E52" s="695">
        <v>13.84335740827127</v>
      </c>
      <c r="F52" s="696">
        <v>14.371277299801456</v>
      </c>
      <c r="G52" s="696">
        <v>12.349574798095951</v>
      </c>
      <c r="H52" s="696">
        <v>12.19138654907449</v>
      </c>
      <c r="I52" s="696">
        <v>11.748794206466203</v>
      </c>
      <c r="J52" s="696">
        <v>10.840283415750241</v>
      </c>
      <c r="K52" s="696">
        <v>11.516216905301862</v>
      </c>
      <c r="L52" s="696">
        <v>13.405238828967642</v>
      </c>
      <c r="M52" s="696">
        <v>15.198286452263208</v>
      </c>
      <c r="N52" s="696">
        <v>20.037246516760931</v>
      </c>
      <c r="O52" s="696">
        <v>23.490818458380677</v>
      </c>
      <c r="P52" s="696">
        <v>20.868275429288609</v>
      </c>
      <c r="Q52" s="696">
        <f>+Q31/Q8*100</f>
        <v>21.118683378608079</v>
      </c>
      <c r="R52" s="1024"/>
      <c r="S52" s="4"/>
    </row>
    <row r="53" spans="1:19" ht="11.25" customHeight="1" thickBot="1">
      <c r="A53" s="4"/>
      <c r="B53" s="326"/>
      <c r="C53" s="877"/>
      <c r="D53" s="1024"/>
      <c r="E53" s="1020"/>
      <c r="F53" s="1020"/>
      <c r="G53" s="1020"/>
      <c r="H53" s="1020"/>
      <c r="I53" s="1020"/>
      <c r="J53" s="1020"/>
      <c r="K53" s="1020"/>
      <c r="L53" s="1020"/>
      <c r="M53" s="1020"/>
      <c r="N53" s="1020"/>
      <c r="O53" s="1020"/>
      <c r="P53" s="1020"/>
      <c r="Q53" s="853"/>
      <c r="R53" s="1024"/>
      <c r="S53" s="4"/>
    </row>
    <row r="54" spans="1:19" s="12" customFormat="1" ht="13.5" customHeight="1" thickBot="1">
      <c r="A54" s="11"/>
      <c r="B54" s="325"/>
      <c r="C54" s="570" t="s">
        <v>247</v>
      </c>
      <c r="D54" s="855"/>
      <c r="E54" s="874"/>
      <c r="F54" s="874"/>
      <c r="G54" s="874"/>
      <c r="H54" s="874"/>
      <c r="I54" s="874"/>
      <c r="J54" s="874"/>
      <c r="K54" s="874"/>
      <c r="L54" s="874"/>
      <c r="M54" s="874"/>
      <c r="N54" s="874"/>
      <c r="O54" s="874"/>
      <c r="P54" s="874"/>
      <c r="Q54" s="875"/>
      <c r="R54" s="1024"/>
      <c r="S54" s="11"/>
    </row>
    <row r="55" spans="1:19" ht="9.75" customHeight="1">
      <c r="A55" s="4"/>
      <c r="B55" s="326"/>
      <c r="C55" s="1023" t="s">
        <v>80</v>
      </c>
      <c r="D55" s="878"/>
      <c r="E55" s="873"/>
      <c r="F55" s="873"/>
      <c r="G55" s="873"/>
      <c r="H55" s="873"/>
      <c r="I55" s="873"/>
      <c r="J55" s="873"/>
      <c r="K55" s="873"/>
      <c r="L55" s="873"/>
      <c r="M55" s="873"/>
      <c r="N55" s="873"/>
      <c r="O55" s="873"/>
      <c r="P55" s="873"/>
      <c r="Q55" s="876"/>
      <c r="R55" s="1024"/>
      <c r="S55" s="4"/>
    </row>
    <row r="56" spans="1:19" ht="15" customHeight="1">
      <c r="A56" s="4"/>
      <c r="B56" s="326"/>
      <c r="C56" s="1411" t="s">
        <v>70</v>
      </c>
      <c r="D56" s="1411"/>
      <c r="E56" s="858">
        <v>5422</v>
      </c>
      <c r="F56" s="859">
        <v>5527</v>
      </c>
      <c r="G56" s="859">
        <v>6201</v>
      </c>
      <c r="H56" s="859">
        <v>5503</v>
      </c>
      <c r="I56" s="859">
        <v>4957</v>
      </c>
      <c r="J56" s="859">
        <v>3327</v>
      </c>
      <c r="K56" s="859">
        <v>5164</v>
      </c>
      <c r="L56" s="859">
        <v>4761</v>
      </c>
      <c r="M56" s="859">
        <v>6029</v>
      </c>
      <c r="N56" s="859">
        <v>7463</v>
      </c>
      <c r="O56" s="859">
        <v>8093</v>
      </c>
      <c r="P56" s="859">
        <v>6488</v>
      </c>
      <c r="Q56" s="859">
        <v>7288</v>
      </c>
      <c r="R56" s="1024"/>
      <c r="S56" s="4"/>
    </row>
    <row r="57" spans="1:19" ht="11.25" customHeight="1">
      <c r="A57" s="4"/>
      <c r="B57" s="326"/>
      <c r="C57" s="698"/>
      <c r="D57" s="131" t="s">
        <v>446</v>
      </c>
      <c r="E57" s="211">
        <v>194</v>
      </c>
      <c r="F57" s="254">
        <v>389</v>
      </c>
      <c r="G57" s="254">
        <v>339</v>
      </c>
      <c r="H57" s="254">
        <v>288</v>
      </c>
      <c r="I57" s="228">
        <v>460</v>
      </c>
      <c r="J57" s="228">
        <v>138</v>
      </c>
      <c r="K57" s="228">
        <v>222</v>
      </c>
      <c r="L57" s="228">
        <v>196</v>
      </c>
      <c r="M57" s="228">
        <v>417</v>
      </c>
      <c r="N57" s="228">
        <v>785</v>
      </c>
      <c r="O57" s="228">
        <v>678</v>
      </c>
      <c r="P57" s="228">
        <v>393</v>
      </c>
      <c r="Q57" s="228">
        <v>296</v>
      </c>
      <c r="R57" s="1024"/>
      <c r="S57" s="4"/>
    </row>
    <row r="58" spans="1:19" ht="11.25" customHeight="1">
      <c r="A58" s="4"/>
      <c r="B58" s="326"/>
      <c r="C58" s="698"/>
      <c r="D58" s="131" t="s">
        <v>243</v>
      </c>
      <c r="E58" s="211">
        <v>1403</v>
      </c>
      <c r="F58" s="254">
        <v>1170</v>
      </c>
      <c r="G58" s="254">
        <v>1377</v>
      </c>
      <c r="H58" s="254">
        <v>1554</v>
      </c>
      <c r="I58" s="228">
        <v>1464</v>
      </c>
      <c r="J58" s="228">
        <v>904</v>
      </c>
      <c r="K58" s="228">
        <v>1254</v>
      </c>
      <c r="L58" s="228">
        <v>1548</v>
      </c>
      <c r="M58" s="228">
        <v>1701</v>
      </c>
      <c r="N58" s="228">
        <v>1689</v>
      </c>
      <c r="O58" s="228">
        <v>2307</v>
      </c>
      <c r="P58" s="228">
        <v>1772</v>
      </c>
      <c r="Q58" s="228">
        <v>1996</v>
      </c>
      <c r="R58" s="1024"/>
      <c r="S58" s="4"/>
    </row>
    <row r="59" spans="1:19" ht="11.25" customHeight="1">
      <c r="A59" s="4"/>
      <c r="B59" s="326"/>
      <c r="C59" s="698"/>
      <c r="D59" s="131" t="s">
        <v>184</v>
      </c>
      <c r="E59" s="211">
        <v>3823</v>
      </c>
      <c r="F59" s="254">
        <v>3968</v>
      </c>
      <c r="G59" s="254">
        <v>4485</v>
      </c>
      <c r="H59" s="254">
        <v>3643</v>
      </c>
      <c r="I59" s="228">
        <v>3018</v>
      </c>
      <c r="J59" s="228">
        <v>2285</v>
      </c>
      <c r="K59" s="228">
        <v>3688</v>
      </c>
      <c r="L59" s="228">
        <v>3017</v>
      </c>
      <c r="M59" s="228">
        <v>3910</v>
      </c>
      <c r="N59" s="228">
        <v>4989</v>
      </c>
      <c r="O59" s="228">
        <v>5108</v>
      </c>
      <c r="P59" s="228">
        <v>4323</v>
      </c>
      <c r="Q59" s="228">
        <v>4996</v>
      </c>
      <c r="R59" s="1024"/>
      <c r="S59" s="4"/>
    </row>
    <row r="60" spans="1:19" ht="11.25" customHeight="1">
      <c r="A60" s="4"/>
      <c r="B60" s="326"/>
      <c r="C60" s="698"/>
      <c r="D60" s="131" t="s">
        <v>244</v>
      </c>
      <c r="E60" s="210">
        <v>2</v>
      </c>
      <c r="F60" s="228" t="s">
        <v>9</v>
      </c>
      <c r="G60" s="228" t="s">
        <v>9</v>
      </c>
      <c r="H60" s="228">
        <v>18</v>
      </c>
      <c r="I60" s="228">
        <v>15</v>
      </c>
      <c r="J60" s="228" t="s">
        <v>9</v>
      </c>
      <c r="K60" s="228" t="s">
        <v>9</v>
      </c>
      <c r="L60" s="228" t="s">
        <v>9</v>
      </c>
      <c r="M60" s="228">
        <v>1</v>
      </c>
      <c r="N60" s="228" t="s">
        <v>9</v>
      </c>
      <c r="O60" s="228" t="s">
        <v>9</v>
      </c>
      <c r="P60" s="228" t="s">
        <v>9</v>
      </c>
      <c r="Q60" s="228" t="s">
        <v>9</v>
      </c>
      <c r="R60" s="1024"/>
      <c r="S60" s="4"/>
    </row>
    <row r="61" spans="1:19" ht="3.75" hidden="1" customHeight="1">
      <c r="A61" s="4"/>
      <c r="B61" s="326"/>
      <c r="C61" s="698"/>
      <c r="D61" s="32"/>
      <c r="E61" s="210"/>
      <c r="F61" s="228"/>
      <c r="G61" s="228"/>
      <c r="H61" s="228"/>
      <c r="I61" s="228"/>
      <c r="J61" s="228"/>
      <c r="K61" s="228"/>
      <c r="L61" s="228"/>
      <c r="M61" s="228"/>
      <c r="N61" s="228"/>
      <c r="O61" s="228"/>
      <c r="P61" s="228"/>
      <c r="Q61" s="1153"/>
      <c r="R61" s="1024"/>
      <c r="S61" s="4"/>
    </row>
    <row r="62" spans="1:19" ht="12.75" hidden="1" customHeight="1">
      <c r="A62" s="4"/>
      <c r="B62" s="326"/>
      <c r="C62" s="698"/>
      <c r="D62" s="297" t="s">
        <v>212</v>
      </c>
      <c r="E62" s="210">
        <v>1671</v>
      </c>
      <c r="F62" s="228">
        <v>1389</v>
      </c>
      <c r="G62" s="228">
        <v>2168</v>
      </c>
      <c r="H62" s="228">
        <v>2106</v>
      </c>
      <c r="I62" s="228">
        <v>1829</v>
      </c>
      <c r="J62" s="228">
        <v>1206</v>
      </c>
      <c r="K62" s="228">
        <v>1897</v>
      </c>
      <c r="L62" s="228">
        <v>1577</v>
      </c>
      <c r="M62" s="228">
        <v>1855</v>
      </c>
      <c r="N62" s="228">
        <v>2334</v>
      </c>
      <c r="O62" s="228">
        <v>2592</v>
      </c>
      <c r="P62" s="228">
        <v>2037</v>
      </c>
      <c r="Q62" s="228">
        <v>2204</v>
      </c>
      <c r="R62" s="1024"/>
      <c r="S62" s="4"/>
    </row>
    <row r="63" spans="1:19" ht="12.75" hidden="1" customHeight="1">
      <c r="A63" s="4"/>
      <c r="B63" s="326"/>
      <c r="C63" s="698"/>
      <c r="D63" s="297" t="s">
        <v>213</v>
      </c>
      <c r="E63" s="210">
        <v>1953</v>
      </c>
      <c r="F63" s="228">
        <v>2393</v>
      </c>
      <c r="G63" s="228">
        <v>2543</v>
      </c>
      <c r="H63" s="228">
        <v>1961</v>
      </c>
      <c r="I63" s="228">
        <v>1411</v>
      </c>
      <c r="J63" s="228">
        <v>1139</v>
      </c>
      <c r="K63" s="228">
        <v>2094</v>
      </c>
      <c r="L63" s="228">
        <v>1902</v>
      </c>
      <c r="M63" s="228">
        <v>2313</v>
      </c>
      <c r="N63" s="228">
        <v>2367</v>
      </c>
      <c r="O63" s="228">
        <v>2565</v>
      </c>
      <c r="P63" s="228">
        <v>2190</v>
      </c>
      <c r="Q63" s="228">
        <v>2692</v>
      </c>
      <c r="R63" s="1024"/>
      <c r="S63" s="4"/>
    </row>
    <row r="64" spans="1:19" ht="12.75" hidden="1" customHeight="1">
      <c r="A64" s="4"/>
      <c r="B64" s="326"/>
      <c r="C64" s="698"/>
      <c r="D64" s="297" t="s">
        <v>61</v>
      </c>
      <c r="E64" s="210">
        <v>445</v>
      </c>
      <c r="F64" s="228">
        <v>434</v>
      </c>
      <c r="G64" s="228">
        <v>433</v>
      </c>
      <c r="H64" s="228">
        <v>522</v>
      </c>
      <c r="I64" s="228">
        <v>563</v>
      </c>
      <c r="J64" s="228">
        <v>363</v>
      </c>
      <c r="K64" s="228">
        <v>404</v>
      </c>
      <c r="L64" s="228">
        <v>432</v>
      </c>
      <c r="M64" s="228">
        <v>552</v>
      </c>
      <c r="N64" s="228">
        <v>807</v>
      </c>
      <c r="O64" s="228">
        <v>698</v>
      </c>
      <c r="P64" s="228">
        <v>734</v>
      </c>
      <c r="Q64" s="228">
        <v>840</v>
      </c>
      <c r="R64" s="1024"/>
      <c r="S64" s="4"/>
    </row>
    <row r="65" spans="1:19" ht="12.75" hidden="1" customHeight="1">
      <c r="A65" s="4"/>
      <c r="B65" s="326"/>
      <c r="C65" s="698"/>
      <c r="D65" s="297" t="s">
        <v>215</v>
      </c>
      <c r="E65" s="210">
        <v>621</v>
      </c>
      <c r="F65" s="228">
        <v>848</v>
      </c>
      <c r="G65" s="228">
        <v>700</v>
      </c>
      <c r="H65" s="228">
        <v>633</v>
      </c>
      <c r="I65" s="228">
        <v>852</v>
      </c>
      <c r="J65" s="228">
        <v>417</v>
      </c>
      <c r="K65" s="228">
        <v>538</v>
      </c>
      <c r="L65" s="228">
        <v>449</v>
      </c>
      <c r="M65" s="228">
        <v>599</v>
      </c>
      <c r="N65" s="228">
        <v>854</v>
      </c>
      <c r="O65" s="228">
        <v>1149</v>
      </c>
      <c r="P65" s="228">
        <v>737</v>
      </c>
      <c r="Q65" s="228">
        <v>777</v>
      </c>
      <c r="R65" s="1024"/>
      <c r="S65" s="4"/>
    </row>
    <row r="66" spans="1:19" ht="12.75" hidden="1" customHeight="1">
      <c r="A66" s="4"/>
      <c r="B66" s="326"/>
      <c r="C66" s="698"/>
      <c r="D66" s="297" t="s">
        <v>216</v>
      </c>
      <c r="E66" s="210">
        <v>546</v>
      </c>
      <c r="F66" s="228">
        <v>274</v>
      </c>
      <c r="G66" s="228">
        <v>225</v>
      </c>
      <c r="H66" s="228">
        <v>134</v>
      </c>
      <c r="I66" s="228">
        <v>166</v>
      </c>
      <c r="J66" s="228">
        <v>103</v>
      </c>
      <c r="K66" s="228">
        <v>133</v>
      </c>
      <c r="L66" s="228">
        <v>294</v>
      </c>
      <c r="M66" s="228">
        <v>589</v>
      </c>
      <c r="N66" s="228">
        <v>906</v>
      </c>
      <c r="O66" s="228">
        <v>903</v>
      </c>
      <c r="P66" s="228">
        <v>635</v>
      </c>
      <c r="Q66" s="228">
        <v>575</v>
      </c>
      <c r="R66" s="1024"/>
      <c r="S66" s="4"/>
    </row>
    <row r="67" spans="1:19" ht="12.75" hidden="1" customHeight="1">
      <c r="A67" s="4"/>
      <c r="B67" s="326"/>
      <c r="C67" s="698"/>
      <c r="D67" s="297" t="s">
        <v>145</v>
      </c>
      <c r="E67" s="210">
        <v>84</v>
      </c>
      <c r="F67" s="228">
        <v>57</v>
      </c>
      <c r="G67" s="228">
        <v>45</v>
      </c>
      <c r="H67" s="228">
        <v>29</v>
      </c>
      <c r="I67" s="228">
        <v>28</v>
      </c>
      <c r="J67" s="228">
        <v>24</v>
      </c>
      <c r="K67" s="228">
        <v>17</v>
      </c>
      <c r="L67" s="228">
        <v>14</v>
      </c>
      <c r="M67" s="228">
        <v>46</v>
      </c>
      <c r="N67" s="228">
        <v>73</v>
      </c>
      <c r="O67" s="228">
        <v>74</v>
      </c>
      <c r="P67" s="228">
        <v>63</v>
      </c>
      <c r="Q67" s="228">
        <v>85</v>
      </c>
      <c r="R67" s="1024"/>
      <c r="S67" s="4"/>
    </row>
    <row r="68" spans="1:19" ht="12.75" hidden="1" customHeight="1">
      <c r="A68" s="4"/>
      <c r="B68" s="326"/>
      <c r="C68" s="698"/>
      <c r="D68" s="297" t="s">
        <v>146</v>
      </c>
      <c r="E68" s="210">
        <v>102</v>
      </c>
      <c r="F68" s="228">
        <v>132</v>
      </c>
      <c r="G68" s="228">
        <v>87</v>
      </c>
      <c r="H68" s="228">
        <v>118</v>
      </c>
      <c r="I68" s="228">
        <v>108</v>
      </c>
      <c r="J68" s="228">
        <v>75</v>
      </c>
      <c r="K68" s="228">
        <v>81</v>
      </c>
      <c r="L68" s="228">
        <v>93</v>
      </c>
      <c r="M68" s="228">
        <v>75</v>
      </c>
      <c r="N68" s="228">
        <v>122</v>
      </c>
      <c r="O68" s="228">
        <v>106</v>
      </c>
      <c r="P68" s="228">
        <v>92</v>
      </c>
      <c r="Q68" s="228">
        <v>115</v>
      </c>
      <c r="R68" s="1024"/>
      <c r="S68" s="4"/>
    </row>
    <row r="69" spans="1:19" ht="15" customHeight="1">
      <c r="A69" s="4"/>
      <c r="B69" s="326"/>
      <c r="C69" s="1411" t="s">
        <v>248</v>
      </c>
      <c r="D69" s="1411"/>
      <c r="E69" s="695">
        <v>63.002556356030681</v>
      </c>
      <c r="F69" s="696">
        <v>63.631130554915963</v>
      </c>
      <c r="G69" s="696">
        <v>67.139454309224774</v>
      </c>
      <c r="H69" s="696">
        <v>59.594975092051115</v>
      </c>
      <c r="I69" s="696">
        <v>60.384943354854428</v>
      </c>
      <c r="J69" s="696">
        <v>56.629787234042553</v>
      </c>
      <c r="K69" s="696">
        <v>60.172453973432773</v>
      </c>
      <c r="L69" s="696">
        <v>62.186520376175544</v>
      </c>
      <c r="M69" s="696">
        <v>62.476683937823829</v>
      </c>
      <c r="N69" s="696">
        <v>64.225473321858857</v>
      </c>
      <c r="O69" s="696">
        <v>63.137775003900764</v>
      </c>
      <c r="P69" s="696">
        <v>59.121560051029711</v>
      </c>
      <c r="Q69" s="696">
        <f>+Q56/Q31*100</f>
        <v>54.821724086053855</v>
      </c>
      <c r="R69" s="1024"/>
      <c r="S69" s="4"/>
    </row>
    <row r="70" spans="1:19" ht="11.25" customHeight="1">
      <c r="A70" s="4"/>
      <c r="B70" s="326"/>
      <c r="C70" s="698"/>
      <c r="D70" s="685" t="s">
        <v>212</v>
      </c>
      <c r="E70" s="213">
        <v>53.233513857916535</v>
      </c>
      <c r="F70" s="255">
        <v>48.60041987403779</v>
      </c>
      <c r="G70" s="255">
        <v>61.854493580599147</v>
      </c>
      <c r="H70" s="255">
        <v>54.013849705052571</v>
      </c>
      <c r="I70" s="255">
        <v>50.496963003865268</v>
      </c>
      <c r="J70" s="255">
        <v>49.08424908424908</v>
      </c>
      <c r="K70" s="255">
        <v>54.511494252873561</v>
      </c>
      <c r="L70" s="255">
        <v>52.848525469168905</v>
      </c>
      <c r="M70" s="255">
        <v>51.228942281137812</v>
      </c>
      <c r="N70" s="255">
        <v>58.510904988718984</v>
      </c>
      <c r="O70" s="255">
        <v>58.815520762423411</v>
      </c>
      <c r="P70" s="255">
        <v>52.110514198004608</v>
      </c>
      <c r="Q70" s="255">
        <f t="shared" ref="Q70:Q76" si="0">+Q62/Q32*100</f>
        <v>43.471400394477314</v>
      </c>
      <c r="R70" s="1024"/>
      <c r="S70" s="212"/>
    </row>
    <row r="71" spans="1:19" ht="11.25" customHeight="1">
      <c r="A71" s="4"/>
      <c r="B71" s="326"/>
      <c r="C71" s="698"/>
      <c r="D71" s="685" t="s">
        <v>213</v>
      </c>
      <c r="E71" s="213">
        <v>71.96020633750922</v>
      </c>
      <c r="F71" s="255">
        <v>80.790006752194472</v>
      </c>
      <c r="G71" s="255">
        <v>77.130724901425538</v>
      </c>
      <c r="H71" s="255">
        <v>66.837082481254257</v>
      </c>
      <c r="I71" s="255">
        <v>67.901828681424448</v>
      </c>
      <c r="J71" s="255">
        <v>59.915833771699099</v>
      </c>
      <c r="K71" s="255">
        <v>75.459459459459453</v>
      </c>
      <c r="L71" s="255">
        <v>78.855721393034827</v>
      </c>
      <c r="M71" s="255">
        <v>73.12677837496048</v>
      </c>
      <c r="N71" s="255">
        <v>67.378309137489325</v>
      </c>
      <c r="O71" s="255">
        <v>71.26979716587941</v>
      </c>
      <c r="P71" s="255">
        <v>71.568627450980387</v>
      </c>
      <c r="Q71" s="255">
        <f t="shared" si="0"/>
        <v>66.46913580246914</v>
      </c>
      <c r="R71" s="1024"/>
      <c r="S71" s="212"/>
    </row>
    <row r="72" spans="1:19" ht="11.25" customHeight="1">
      <c r="A72" s="4"/>
      <c r="B72" s="326"/>
      <c r="C72" s="698"/>
      <c r="D72" s="685" t="s">
        <v>61</v>
      </c>
      <c r="E72" s="213">
        <v>49.11699779249448</v>
      </c>
      <c r="F72" s="255">
        <v>37.870855148342059</v>
      </c>
      <c r="G72" s="255">
        <v>43.47389558232932</v>
      </c>
      <c r="H72" s="255">
        <v>55.948553054662376</v>
      </c>
      <c r="I72" s="255">
        <v>68.826405867970664</v>
      </c>
      <c r="J72" s="255">
        <v>61.317567567567565</v>
      </c>
      <c r="K72" s="255">
        <v>45.039018952062435</v>
      </c>
      <c r="L72" s="255">
        <v>46.401718582169707</v>
      </c>
      <c r="M72" s="255">
        <v>52.822966507177036</v>
      </c>
      <c r="N72" s="255">
        <v>56.631578947368425</v>
      </c>
      <c r="O72" s="255">
        <v>45.354126055880442</v>
      </c>
      <c r="P72" s="255">
        <v>49.427609427609426</v>
      </c>
      <c r="Q72" s="255">
        <f t="shared" si="0"/>
        <v>44.800000000000004</v>
      </c>
      <c r="R72" s="1024"/>
      <c r="S72" s="212"/>
    </row>
    <row r="73" spans="1:19" ht="11.25" customHeight="1">
      <c r="A73" s="4"/>
      <c r="B73" s="326"/>
      <c r="C73" s="698"/>
      <c r="D73" s="685" t="s">
        <v>215</v>
      </c>
      <c r="E73" s="213">
        <v>62.981744421906697</v>
      </c>
      <c r="F73" s="255">
        <v>76.122082585278278</v>
      </c>
      <c r="G73" s="255">
        <v>70.564516129032256</v>
      </c>
      <c r="H73" s="255">
        <v>72.095671981776761</v>
      </c>
      <c r="I73" s="255">
        <v>64.447806354009074</v>
      </c>
      <c r="J73" s="255">
        <v>59.571428571428577</v>
      </c>
      <c r="K73" s="255">
        <v>52.796859666339543</v>
      </c>
      <c r="L73" s="255">
        <v>64.326647564469923</v>
      </c>
      <c r="M73" s="255">
        <v>68.929804372842355</v>
      </c>
      <c r="N73" s="255">
        <v>81.410867492850343</v>
      </c>
      <c r="O73" s="255">
        <v>67.548500881834215</v>
      </c>
      <c r="P73" s="255">
        <v>51.974612129760224</v>
      </c>
      <c r="Q73" s="255">
        <f t="shared" si="0"/>
        <v>61.229314420803782</v>
      </c>
      <c r="R73" s="1024"/>
      <c r="S73" s="212"/>
    </row>
    <row r="74" spans="1:19" ht="11.25" customHeight="1">
      <c r="A74" s="4"/>
      <c r="B74" s="326"/>
      <c r="C74" s="698"/>
      <c r="D74" s="685" t="s">
        <v>216</v>
      </c>
      <c r="E74" s="213">
        <v>87.640449438202253</v>
      </c>
      <c r="F74" s="255">
        <v>78.285714285714278</v>
      </c>
      <c r="G74" s="255">
        <v>78.94736842105263</v>
      </c>
      <c r="H74" s="255">
        <v>32.211538461538467</v>
      </c>
      <c r="I74" s="255">
        <v>81.77339901477832</v>
      </c>
      <c r="J74" s="255">
        <v>73.049645390070921</v>
      </c>
      <c r="K74" s="255">
        <v>56.837606837606835</v>
      </c>
      <c r="L74" s="255">
        <v>59.154929577464785</v>
      </c>
      <c r="M74" s="255">
        <v>82.033426183844014</v>
      </c>
      <c r="N74" s="255">
        <v>64.899713467048713</v>
      </c>
      <c r="O74" s="255">
        <v>69.945778466305185</v>
      </c>
      <c r="P74" s="255">
        <v>77.533577533577542</v>
      </c>
      <c r="Q74" s="255">
        <f t="shared" si="0"/>
        <v>81.792318634423893</v>
      </c>
      <c r="R74" s="1024"/>
      <c r="S74" s="212"/>
    </row>
    <row r="75" spans="1:19" ht="11.25" customHeight="1">
      <c r="A75" s="4"/>
      <c r="B75" s="326"/>
      <c r="C75" s="698"/>
      <c r="D75" s="685" t="s">
        <v>145</v>
      </c>
      <c r="E75" s="213">
        <v>93.333333333333329</v>
      </c>
      <c r="F75" s="255">
        <v>66.279069767441854</v>
      </c>
      <c r="G75" s="255">
        <v>86.538461538461547</v>
      </c>
      <c r="H75" s="255">
        <v>70.731707317073173</v>
      </c>
      <c r="I75" s="255">
        <v>59.574468085106382</v>
      </c>
      <c r="J75" s="255">
        <v>104.34782608695652</v>
      </c>
      <c r="K75" s="255">
        <v>36.95652173913043</v>
      </c>
      <c r="L75" s="255">
        <v>66.666666666666657</v>
      </c>
      <c r="M75" s="255">
        <v>58.22784810126582</v>
      </c>
      <c r="N75" s="255">
        <v>69.523809523809518</v>
      </c>
      <c r="O75" s="255">
        <v>83.146067415730343</v>
      </c>
      <c r="P75" s="255">
        <v>57.798165137614674</v>
      </c>
      <c r="Q75" s="255">
        <f t="shared" si="0"/>
        <v>66.40625</v>
      </c>
      <c r="R75" s="1024"/>
      <c r="S75" s="212"/>
    </row>
    <row r="76" spans="1:19" ht="11.25" customHeight="1">
      <c r="A76" s="4"/>
      <c r="B76" s="326"/>
      <c r="C76" s="698"/>
      <c r="D76" s="685" t="s">
        <v>146</v>
      </c>
      <c r="E76" s="213">
        <v>68.918918918918919</v>
      </c>
      <c r="F76" s="255">
        <v>77.64705882352942</v>
      </c>
      <c r="G76" s="255">
        <v>79.816513761467888</v>
      </c>
      <c r="H76" s="255">
        <v>88.721804511278194</v>
      </c>
      <c r="I76" s="255">
        <v>90.756302521008408</v>
      </c>
      <c r="J76" s="255">
        <v>122.95081967213115</v>
      </c>
      <c r="K76" s="255">
        <v>61.832061068702295</v>
      </c>
      <c r="L76" s="255">
        <v>82.30088495575221</v>
      </c>
      <c r="M76" s="255">
        <v>48.387096774193552</v>
      </c>
      <c r="N76" s="255">
        <v>85.314685314685306</v>
      </c>
      <c r="O76" s="255">
        <v>55.208333333333336</v>
      </c>
      <c r="P76" s="255">
        <v>52.873563218390807</v>
      </c>
      <c r="Q76" s="255">
        <f t="shared" si="0"/>
        <v>57.788944723618087</v>
      </c>
      <c r="R76" s="1024"/>
      <c r="S76" s="212"/>
    </row>
    <row r="77" spans="1:19" ht="22.5" customHeight="1">
      <c r="A77" s="4"/>
      <c r="B77" s="326"/>
      <c r="C77" s="1488" t="s">
        <v>353</v>
      </c>
      <c r="D77" s="1489"/>
      <c r="E77" s="1489"/>
      <c r="F77" s="1489"/>
      <c r="G77" s="1489"/>
      <c r="H77" s="1489"/>
      <c r="I77" s="1489"/>
      <c r="J77" s="1489"/>
      <c r="K77" s="1489"/>
      <c r="L77" s="1489"/>
      <c r="M77" s="1489"/>
      <c r="N77" s="1489"/>
      <c r="O77" s="1489"/>
      <c r="P77" s="1489"/>
      <c r="Q77" s="1489"/>
      <c r="R77" s="1024"/>
      <c r="S77" s="212"/>
    </row>
    <row r="78" spans="1:19" ht="13.5" customHeight="1">
      <c r="A78" s="4"/>
      <c r="B78" s="326"/>
      <c r="C78" s="54" t="s">
        <v>563</v>
      </c>
      <c r="D78" s="8"/>
      <c r="E78" s="1"/>
      <c r="F78" s="1"/>
      <c r="G78" s="8"/>
      <c r="H78" s="1"/>
      <c r="I78" s="801" t="s">
        <v>249</v>
      </c>
      <c r="J78" s="8"/>
      <c r="K78" s="1"/>
      <c r="L78" s="8"/>
      <c r="M78" s="8"/>
      <c r="N78" s="8"/>
      <c r="O78" s="8"/>
      <c r="P78" s="8"/>
      <c r="Q78" s="8"/>
      <c r="R78" s="1024"/>
      <c r="S78" s="4"/>
    </row>
    <row r="79" spans="1:19" ht="10.5" customHeight="1">
      <c r="A79" s="4"/>
      <c r="B79" s="326"/>
      <c r="C79" s="1490" t="s">
        <v>283</v>
      </c>
      <c r="D79" s="1490"/>
      <c r="E79" s="1490"/>
      <c r="F79" s="1490"/>
      <c r="G79" s="1490"/>
      <c r="H79" s="1490"/>
      <c r="I79" s="1490"/>
      <c r="J79" s="1490"/>
      <c r="K79" s="1490"/>
      <c r="L79" s="1490"/>
      <c r="M79" s="1490"/>
      <c r="N79" s="1490"/>
      <c r="O79" s="1490"/>
      <c r="P79" s="1490"/>
      <c r="Q79" s="1490"/>
      <c r="R79" s="1024"/>
      <c r="S79" s="4"/>
    </row>
    <row r="80" spans="1:19">
      <c r="A80" s="4"/>
      <c r="B80" s="320">
        <v>10</v>
      </c>
      <c r="C80" s="1394" t="s">
        <v>502</v>
      </c>
      <c r="D80" s="1394"/>
      <c r="E80" s="879"/>
      <c r="F80" s="879"/>
      <c r="G80" s="879"/>
      <c r="H80" s="879"/>
      <c r="I80" s="879"/>
      <c r="J80" s="212"/>
      <c r="K80" s="212"/>
      <c r="L80" s="1025"/>
      <c r="M80" s="260"/>
      <c r="N80" s="260"/>
      <c r="O80" s="260"/>
      <c r="P80" s="1025"/>
      <c r="Q80" s="1"/>
      <c r="R80" s="8"/>
      <c r="S80" s="4"/>
    </row>
    <row r="81" spans="5:18">
      <c r="E81" s="25"/>
      <c r="F81" s="25"/>
      <c r="G81" s="25"/>
      <c r="H81" s="25"/>
      <c r="I81" s="25"/>
      <c r="J81" s="25"/>
      <c r="K81" s="25"/>
      <c r="L81" s="25"/>
      <c r="M81" s="25"/>
      <c r="N81" s="25"/>
      <c r="O81" s="25"/>
      <c r="P81" s="25"/>
      <c r="Q81" s="25"/>
    </row>
    <row r="82" spans="5:18">
      <c r="E82" s="25"/>
      <c r="F82" s="25"/>
      <c r="G82" s="25"/>
      <c r="H82" s="25"/>
      <c r="I82" s="25"/>
      <c r="J82" s="25"/>
      <c r="K82" s="25"/>
      <c r="L82" s="25"/>
      <c r="M82" s="25"/>
      <c r="N82" s="25"/>
      <c r="O82" s="25"/>
      <c r="P82" s="25"/>
      <c r="Q82" s="25"/>
    </row>
    <row r="83" spans="5:18">
      <c r="E83" s="25"/>
      <c r="F83" s="25"/>
      <c r="G83" s="25"/>
      <c r="H83" s="25"/>
      <c r="I83" s="25"/>
      <c r="J83" s="25"/>
      <c r="K83" s="25"/>
      <c r="L83" s="25"/>
      <c r="M83" s="25"/>
      <c r="N83" s="25"/>
      <c r="O83" s="25"/>
      <c r="P83" s="25"/>
      <c r="Q83" s="25"/>
    </row>
    <row r="84" spans="5:18">
      <c r="E84" s="25"/>
      <c r="F84" s="25"/>
      <c r="G84" s="25"/>
      <c r="H84" s="25"/>
      <c r="I84" s="25"/>
      <c r="J84" s="25"/>
      <c r="K84" s="25"/>
      <c r="L84" s="25"/>
      <c r="M84" s="25"/>
      <c r="N84" s="25"/>
      <c r="O84" s="25"/>
      <c r="P84" s="25"/>
      <c r="Q84" s="25"/>
    </row>
    <row r="85" spans="5:18">
      <c r="E85" s="25"/>
      <c r="F85" s="25"/>
      <c r="G85" s="25"/>
      <c r="H85" s="25"/>
      <c r="I85" s="25"/>
      <c r="J85" s="25"/>
      <c r="K85" s="25"/>
      <c r="L85" s="25"/>
      <c r="M85" s="25"/>
      <c r="N85" s="25"/>
      <c r="O85" s="25"/>
      <c r="P85" s="25"/>
      <c r="Q85" s="25"/>
    </row>
    <row r="86" spans="5:18">
      <c r="E86" s="25"/>
      <c r="F86" s="25"/>
      <c r="G86" s="25"/>
      <c r="H86" s="25"/>
      <c r="I86" s="25"/>
      <c r="J86" s="25"/>
      <c r="K86" s="25"/>
      <c r="L86" s="25"/>
      <c r="M86" s="25"/>
      <c r="O86" s="25"/>
      <c r="P86" s="25"/>
      <c r="Q86" s="25"/>
    </row>
    <row r="91" spans="5:18" ht="8.25" customHeight="1"/>
    <row r="93" spans="5:18" ht="9" customHeight="1">
      <c r="R93" s="9"/>
    </row>
    <row r="94" spans="5:18" ht="8.25" customHeight="1">
      <c r="E94" s="1397"/>
      <c r="F94" s="1397"/>
      <c r="G94" s="1397"/>
      <c r="H94" s="1397"/>
      <c r="I94" s="1397"/>
      <c r="J94" s="1397"/>
      <c r="K94" s="1397"/>
      <c r="L94" s="1397"/>
      <c r="M94" s="1397"/>
      <c r="N94" s="1397"/>
      <c r="O94" s="1397"/>
      <c r="P94" s="1397"/>
      <c r="Q94" s="1397"/>
      <c r="R94" s="1397"/>
    </row>
    <row r="95" spans="5:18" ht="9.75" customHeight="1"/>
  </sheetData>
  <mergeCells count="18">
    <mergeCell ref="C77:Q77"/>
    <mergeCell ref="C79:Q79"/>
    <mergeCell ref="C80:D80"/>
    <mergeCell ref="E94:R94"/>
    <mergeCell ref="C52:D52"/>
    <mergeCell ref="C56:D56"/>
    <mergeCell ref="C69:D69"/>
    <mergeCell ref="C8:D8"/>
    <mergeCell ref="C16:D16"/>
    <mergeCell ref="C22:D22"/>
    <mergeCell ref="C23:D23"/>
    <mergeCell ref="C31:D31"/>
    <mergeCell ref="D1:R1"/>
    <mergeCell ref="B2:D2"/>
    <mergeCell ref="C5:D6"/>
    <mergeCell ref="E5:N5"/>
    <mergeCell ref="E6:J6"/>
    <mergeCell ref="K6:Q6"/>
  </mergeCells>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9.xml><?xml version="1.0" encoding="utf-8"?>
<worksheet xmlns="http://schemas.openxmlformats.org/spreadsheetml/2006/main" xmlns:r="http://schemas.openxmlformats.org/officeDocument/2006/relationships">
  <sheetPr>
    <tabColor theme="5"/>
  </sheetPr>
  <dimension ref="A1:Y66"/>
  <sheetViews>
    <sheetView workbookViewId="0"/>
  </sheetViews>
  <sheetFormatPr defaultRowHeight="12.75"/>
  <cols>
    <col min="1" max="1" width="1" style="605" customWidth="1"/>
    <col min="2" max="2" width="2.5703125" style="605" customWidth="1"/>
    <col min="3" max="3" width="1" style="605" customWidth="1"/>
    <col min="4" max="4" width="23.42578125" style="605" customWidth="1"/>
    <col min="5" max="5" width="5.42578125" style="605" customWidth="1"/>
    <col min="6" max="6" width="5.42578125" style="600" customWidth="1"/>
    <col min="7" max="17" width="5.42578125" style="605" customWidth="1"/>
    <col min="18" max="18" width="2.5703125" style="605" customWidth="1"/>
    <col min="19" max="19" width="1" style="605" customWidth="1"/>
    <col min="20" max="16384" width="9.140625" style="605"/>
  </cols>
  <sheetData>
    <row r="1" spans="1:25" ht="13.5" customHeight="1">
      <c r="A1" s="600"/>
      <c r="B1" s="1494" t="s">
        <v>396</v>
      </c>
      <c r="C1" s="1495"/>
      <c r="D1" s="1495"/>
      <c r="E1" s="1495"/>
      <c r="F1" s="1495"/>
      <c r="G1" s="1495"/>
      <c r="H1" s="1495"/>
      <c r="I1" s="637"/>
      <c r="J1" s="637"/>
      <c r="K1" s="637"/>
      <c r="L1" s="637"/>
      <c r="M1" s="637"/>
      <c r="N1" s="637"/>
      <c r="O1" s="637"/>
      <c r="P1" s="637"/>
      <c r="Q1" s="610"/>
      <c r="R1" s="610"/>
      <c r="S1" s="600"/>
    </row>
    <row r="2" spans="1:25" ht="6" customHeight="1">
      <c r="A2" s="600"/>
      <c r="B2" s="1026"/>
      <c r="C2" s="783"/>
      <c r="D2" s="783"/>
      <c r="E2" s="675"/>
      <c r="F2" s="675"/>
      <c r="G2" s="675"/>
      <c r="H2" s="675"/>
      <c r="I2" s="675"/>
      <c r="J2" s="675"/>
      <c r="K2" s="675"/>
      <c r="L2" s="675"/>
      <c r="M2" s="675"/>
      <c r="N2" s="675"/>
      <c r="O2" s="675"/>
      <c r="P2" s="675"/>
      <c r="Q2" s="675"/>
      <c r="R2" s="609"/>
      <c r="S2" s="600"/>
    </row>
    <row r="3" spans="1:25" ht="13.5" customHeight="1" thickBot="1">
      <c r="A3" s="600"/>
      <c r="B3" s="610"/>
      <c r="C3" s="610"/>
      <c r="D3" s="610"/>
      <c r="E3" s="916"/>
      <c r="F3" s="916"/>
      <c r="G3" s="916"/>
      <c r="H3" s="916"/>
      <c r="I3" s="916"/>
      <c r="J3" s="916"/>
      <c r="K3" s="916"/>
      <c r="L3" s="916"/>
      <c r="M3" s="916"/>
      <c r="N3" s="916"/>
      <c r="O3" s="916"/>
      <c r="P3" s="916"/>
      <c r="Q3" s="916" t="s">
        <v>75</v>
      </c>
      <c r="R3" s="1028"/>
      <c r="S3" s="600"/>
    </row>
    <row r="4" spans="1:25" s="614" customFormat="1" ht="13.5" customHeight="1" thickBot="1">
      <c r="A4" s="612"/>
      <c r="B4" s="613"/>
      <c r="C4" s="1029" t="s">
        <v>250</v>
      </c>
      <c r="D4" s="1030"/>
      <c r="E4" s="1030"/>
      <c r="F4" s="1030"/>
      <c r="G4" s="1030"/>
      <c r="H4" s="1030"/>
      <c r="I4" s="1030"/>
      <c r="J4" s="1030"/>
      <c r="K4" s="1030"/>
      <c r="L4" s="1030"/>
      <c r="M4" s="1030"/>
      <c r="N4" s="1030"/>
      <c r="O4" s="1030"/>
      <c r="P4" s="1030"/>
      <c r="Q4" s="1031"/>
      <c r="R4" s="1028"/>
      <c r="S4" s="612"/>
    </row>
    <row r="5" spans="1:25" ht="4.5" customHeight="1">
      <c r="A5" s="600"/>
      <c r="B5" s="610"/>
      <c r="C5" s="1493" t="s">
        <v>80</v>
      </c>
      <c r="D5" s="1493"/>
      <c r="E5" s="784"/>
      <c r="F5" s="784"/>
      <c r="G5" s="784"/>
      <c r="H5" s="784"/>
      <c r="I5" s="784"/>
      <c r="J5" s="784"/>
      <c r="K5" s="784"/>
      <c r="L5" s="784"/>
      <c r="M5" s="784"/>
      <c r="N5" s="784"/>
      <c r="O5" s="784"/>
      <c r="P5" s="784"/>
      <c r="Q5" s="784"/>
      <c r="R5" s="1028"/>
      <c r="S5" s="600"/>
    </row>
    <row r="6" spans="1:25" ht="13.5" customHeight="1">
      <c r="A6" s="600"/>
      <c r="B6" s="610"/>
      <c r="C6" s="1493"/>
      <c r="D6" s="1493"/>
      <c r="E6" s="1492">
        <v>2012</v>
      </c>
      <c r="F6" s="1492"/>
      <c r="G6" s="1492"/>
      <c r="H6" s="1492"/>
      <c r="I6" s="1492"/>
      <c r="J6" s="1492"/>
      <c r="K6" s="1491">
        <v>2013</v>
      </c>
      <c r="L6" s="1492"/>
      <c r="M6" s="1492"/>
      <c r="N6" s="1492"/>
      <c r="O6" s="1492"/>
      <c r="P6" s="1492"/>
      <c r="Q6" s="1492"/>
      <c r="R6" s="1028"/>
      <c r="S6" s="600"/>
    </row>
    <row r="7" spans="1:25">
      <c r="A7" s="600"/>
      <c r="B7" s="610"/>
      <c r="C7" s="615"/>
      <c r="D7" s="615"/>
      <c r="E7" s="917" t="s">
        <v>103</v>
      </c>
      <c r="F7" s="676" t="s">
        <v>102</v>
      </c>
      <c r="G7" s="676" t="s">
        <v>101</v>
      </c>
      <c r="H7" s="676" t="s">
        <v>100</v>
      </c>
      <c r="I7" s="676" t="s">
        <v>99</v>
      </c>
      <c r="J7" s="676" t="s">
        <v>98</v>
      </c>
      <c r="K7" s="1166" t="s">
        <v>97</v>
      </c>
      <c r="L7" s="676" t="s">
        <v>108</v>
      </c>
      <c r="M7" s="676" t="s">
        <v>107</v>
      </c>
      <c r="N7" s="676" t="s">
        <v>106</v>
      </c>
      <c r="O7" s="676" t="s">
        <v>105</v>
      </c>
      <c r="P7" s="676" t="s">
        <v>104</v>
      </c>
      <c r="Q7" s="676" t="s">
        <v>103</v>
      </c>
      <c r="R7" s="611"/>
      <c r="S7" s="600"/>
    </row>
    <row r="8" spans="1:25" s="1035" customFormat="1" ht="22.5" customHeight="1">
      <c r="A8" s="1032"/>
      <c r="B8" s="1033"/>
      <c r="C8" s="1496" t="s">
        <v>70</v>
      </c>
      <c r="D8" s="1496"/>
      <c r="E8" s="579">
        <v>801674</v>
      </c>
      <c r="F8" s="580">
        <v>809157</v>
      </c>
      <c r="G8" s="580">
        <v>824864</v>
      </c>
      <c r="H8" s="580">
        <v>845145</v>
      </c>
      <c r="I8" s="580">
        <v>862715</v>
      </c>
      <c r="J8" s="580">
        <v>868637</v>
      </c>
      <c r="K8" s="580">
        <v>894294</v>
      </c>
      <c r="L8" s="580">
        <v>902394</v>
      </c>
      <c r="M8" s="580">
        <v>902912</v>
      </c>
      <c r="N8" s="580">
        <v>901441</v>
      </c>
      <c r="O8" s="580">
        <v>887666</v>
      </c>
      <c r="P8" s="580">
        <v>881277</v>
      </c>
      <c r="Q8" s="580">
        <v>879225</v>
      </c>
      <c r="R8" s="1034"/>
      <c r="S8" s="1032"/>
      <c r="T8" s="605"/>
      <c r="U8" s="605"/>
      <c r="V8" s="1154"/>
      <c r="W8" s="605"/>
      <c r="X8" s="605"/>
      <c r="Y8" s="605"/>
    </row>
    <row r="9" spans="1:25" s="614" customFormat="1" ht="18.75" customHeight="1">
      <c r="A9" s="612"/>
      <c r="B9" s="613"/>
      <c r="C9" s="619"/>
      <c r="D9" s="678" t="s">
        <v>420</v>
      </c>
      <c r="E9" s="679">
        <v>655342</v>
      </c>
      <c r="F9" s="680">
        <v>673421</v>
      </c>
      <c r="G9" s="680">
        <v>683557</v>
      </c>
      <c r="H9" s="680">
        <v>695000</v>
      </c>
      <c r="I9" s="680">
        <v>697789</v>
      </c>
      <c r="J9" s="680">
        <v>710652</v>
      </c>
      <c r="K9" s="680">
        <v>740062</v>
      </c>
      <c r="L9" s="680">
        <v>739611</v>
      </c>
      <c r="M9" s="680">
        <v>734448</v>
      </c>
      <c r="N9" s="680">
        <v>728512</v>
      </c>
      <c r="O9" s="680">
        <v>703205</v>
      </c>
      <c r="P9" s="680">
        <v>689933</v>
      </c>
      <c r="Q9" s="680">
        <v>688099</v>
      </c>
      <c r="R9" s="643"/>
      <c r="S9" s="612"/>
      <c r="V9" s="1154"/>
    </row>
    <row r="10" spans="1:25" s="614" customFormat="1" ht="18.75" customHeight="1">
      <c r="A10" s="612"/>
      <c r="B10" s="613"/>
      <c r="C10" s="619"/>
      <c r="D10" s="678" t="s">
        <v>251</v>
      </c>
      <c r="E10" s="679">
        <v>56917</v>
      </c>
      <c r="F10" s="680">
        <v>55880</v>
      </c>
      <c r="G10" s="680">
        <v>56581</v>
      </c>
      <c r="H10" s="680">
        <v>58294</v>
      </c>
      <c r="I10" s="680">
        <v>58471</v>
      </c>
      <c r="J10" s="680">
        <v>58058</v>
      </c>
      <c r="K10" s="680">
        <v>57433</v>
      </c>
      <c r="L10" s="680">
        <v>59018</v>
      </c>
      <c r="M10" s="680">
        <v>57724</v>
      </c>
      <c r="N10" s="680">
        <v>57560</v>
      </c>
      <c r="O10" s="680">
        <v>57815</v>
      </c>
      <c r="P10" s="680">
        <v>58639</v>
      </c>
      <c r="Q10" s="680">
        <v>57582</v>
      </c>
      <c r="R10" s="643"/>
      <c r="S10" s="612"/>
      <c r="V10" s="1154"/>
    </row>
    <row r="11" spans="1:25" s="614" customFormat="1" ht="18.75" customHeight="1">
      <c r="A11" s="612"/>
      <c r="B11" s="613"/>
      <c r="C11" s="619"/>
      <c r="D11" s="678" t="s">
        <v>252</v>
      </c>
      <c r="E11" s="679">
        <v>70983</v>
      </c>
      <c r="F11" s="680">
        <v>61088</v>
      </c>
      <c r="G11" s="680">
        <v>66837</v>
      </c>
      <c r="H11" s="680">
        <v>72412</v>
      </c>
      <c r="I11" s="680">
        <v>86460</v>
      </c>
      <c r="J11" s="680">
        <v>82679</v>
      </c>
      <c r="K11" s="680">
        <v>78679</v>
      </c>
      <c r="L11" s="680">
        <v>85192</v>
      </c>
      <c r="M11" s="680">
        <v>93653</v>
      </c>
      <c r="N11" s="680">
        <v>96743</v>
      </c>
      <c r="O11" s="680">
        <v>106983</v>
      </c>
      <c r="P11" s="680">
        <v>114809</v>
      </c>
      <c r="Q11" s="680">
        <v>114305</v>
      </c>
      <c r="R11" s="643"/>
      <c r="S11" s="612"/>
      <c r="V11" s="1154"/>
    </row>
    <row r="12" spans="1:25" s="614" customFormat="1" ht="22.5" customHeight="1">
      <c r="A12" s="612"/>
      <c r="B12" s="613"/>
      <c r="C12" s="619"/>
      <c r="D12" s="681" t="s">
        <v>421</v>
      </c>
      <c r="E12" s="679">
        <v>18432</v>
      </c>
      <c r="F12" s="680">
        <v>18768</v>
      </c>
      <c r="G12" s="680">
        <v>17889</v>
      </c>
      <c r="H12" s="680">
        <v>19439</v>
      </c>
      <c r="I12" s="680">
        <v>19995</v>
      </c>
      <c r="J12" s="680">
        <v>17248</v>
      </c>
      <c r="K12" s="680">
        <v>18120</v>
      </c>
      <c r="L12" s="680">
        <v>18573</v>
      </c>
      <c r="M12" s="680">
        <v>17087</v>
      </c>
      <c r="N12" s="680">
        <v>18626</v>
      </c>
      <c r="O12" s="680">
        <v>19663</v>
      </c>
      <c r="P12" s="680">
        <v>17896</v>
      </c>
      <c r="Q12" s="680">
        <v>19239</v>
      </c>
      <c r="R12" s="643"/>
      <c r="S12" s="612"/>
      <c r="V12" s="1154"/>
    </row>
    <row r="13" spans="1:25" ht="13.5" customHeight="1" thickBot="1">
      <c r="A13" s="600"/>
      <c r="B13" s="610"/>
      <c r="C13" s="615"/>
      <c r="D13" s="615"/>
      <c r="E13" s="916"/>
      <c r="F13" s="916"/>
      <c r="G13" s="916"/>
      <c r="H13" s="916"/>
      <c r="I13" s="916"/>
      <c r="J13" s="916"/>
      <c r="K13" s="916"/>
      <c r="L13" s="916"/>
      <c r="M13" s="916"/>
      <c r="N13" s="916"/>
      <c r="O13" s="916"/>
      <c r="P13" s="916"/>
      <c r="Q13" s="694"/>
      <c r="R13" s="611"/>
      <c r="S13" s="600"/>
      <c r="V13" s="1154"/>
    </row>
    <row r="14" spans="1:25" ht="13.5" customHeight="1" thickBot="1">
      <c r="A14" s="600"/>
      <c r="B14" s="610"/>
      <c r="C14" s="1029" t="s">
        <v>25</v>
      </c>
      <c r="D14" s="1030"/>
      <c r="E14" s="1030"/>
      <c r="F14" s="1030"/>
      <c r="G14" s="1030"/>
      <c r="H14" s="1030"/>
      <c r="I14" s="1030"/>
      <c r="J14" s="1030"/>
      <c r="K14" s="1030"/>
      <c r="L14" s="1030"/>
      <c r="M14" s="1030"/>
      <c r="N14" s="1030"/>
      <c r="O14" s="1030"/>
      <c r="P14" s="1030"/>
      <c r="Q14" s="1031"/>
      <c r="R14" s="611"/>
      <c r="S14" s="600"/>
      <c r="V14" s="1154"/>
    </row>
    <row r="15" spans="1:25" ht="9.75" customHeight="1">
      <c r="A15" s="600"/>
      <c r="B15" s="610"/>
      <c r="C15" s="1493" t="s">
        <v>80</v>
      </c>
      <c r="D15" s="1493"/>
      <c r="E15" s="618"/>
      <c r="F15" s="618"/>
      <c r="G15" s="618"/>
      <c r="H15" s="618"/>
      <c r="I15" s="618"/>
      <c r="J15" s="618"/>
      <c r="K15" s="618"/>
      <c r="L15" s="618"/>
      <c r="M15" s="618"/>
      <c r="N15" s="618"/>
      <c r="O15" s="618"/>
      <c r="P15" s="618"/>
      <c r="Q15" s="758"/>
      <c r="R15" s="611"/>
      <c r="S15" s="600"/>
      <c r="V15" s="1154"/>
    </row>
    <row r="16" spans="1:25" s="1035" customFormat="1" ht="22.5" customHeight="1">
      <c r="A16" s="1032"/>
      <c r="B16" s="1033"/>
      <c r="C16" s="1496" t="s">
        <v>70</v>
      </c>
      <c r="D16" s="1496"/>
      <c r="E16" s="579">
        <v>655342</v>
      </c>
      <c r="F16" s="580">
        <v>673421</v>
      </c>
      <c r="G16" s="580">
        <v>683557</v>
      </c>
      <c r="H16" s="580">
        <v>695000</v>
      </c>
      <c r="I16" s="580">
        <v>697789</v>
      </c>
      <c r="J16" s="580">
        <v>710652</v>
      </c>
      <c r="K16" s="580">
        <v>740062</v>
      </c>
      <c r="L16" s="580">
        <v>739611</v>
      </c>
      <c r="M16" s="580">
        <v>734448</v>
      </c>
      <c r="N16" s="580">
        <v>728512</v>
      </c>
      <c r="O16" s="580">
        <v>703205</v>
      </c>
      <c r="P16" s="580">
        <v>689933</v>
      </c>
      <c r="Q16" s="580">
        <f>+Q9</f>
        <v>688099</v>
      </c>
      <c r="R16" s="1034"/>
      <c r="S16" s="1032"/>
      <c r="V16" s="1154"/>
    </row>
    <row r="17" spans="1:22" ht="22.5" customHeight="1">
      <c r="A17" s="600"/>
      <c r="B17" s="610"/>
      <c r="C17" s="914"/>
      <c r="D17" s="685" t="s">
        <v>74</v>
      </c>
      <c r="E17" s="210">
        <v>380421</v>
      </c>
      <c r="F17" s="228">
        <v>325933</v>
      </c>
      <c r="G17" s="228">
        <v>329797</v>
      </c>
      <c r="H17" s="228">
        <v>338548</v>
      </c>
      <c r="I17" s="228">
        <v>343259</v>
      </c>
      <c r="J17" s="228">
        <v>352424</v>
      </c>
      <c r="K17" s="228">
        <v>368092</v>
      </c>
      <c r="L17" s="228">
        <v>368906</v>
      </c>
      <c r="M17" s="228">
        <v>366274</v>
      </c>
      <c r="N17" s="228">
        <v>363004</v>
      </c>
      <c r="O17" s="228">
        <v>350179</v>
      </c>
      <c r="P17" s="228">
        <v>339867</v>
      </c>
      <c r="Q17" s="228">
        <v>335718</v>
      </c>
      <c r="R17" s="611"/>
      <c r="S17" s="600"/>
      <c r="V17" s="1154"/>
    </row>
    <row r="18" spans="1:22" ht="15.75" customHeight="1">
      <c r="A18" s="600"/>
      <c r="B18" s="610"/>
      <c r="C18" s="914"/>
      <c r="D18" s="685" t="s">
        <v>73</v>
      </c>
      <c r="E18" s="210">
        <v>274921</v>
      </c>
      <c r="F18" s="228">
        <v>347488</v>
      </c>
      <c r="G18" s="228">
        <v>353760</v>
      </c>
      <c r="H18" s="228">
        <v>356452</v>
      </c>
      <c r="I18" s="228">
        <v>354530</v>
      </c>
      <c r="J18" s="228">
        <v>358228</v>
      </c>
      <c r="K18" s="228">
        <v>371970</v>
      </c>
      <c r="L18" s="228">
        <v>370705</v>
      </c>
      <c r="M18" s="228">
        <v>368174</v>
      </c>
      <c r="N18" s="228">
        <v>365508</v>
      </c>
      <c r="O18" s="228">
        <v>353026</v>
      </c>
      <c r="P18" s="228">
        <v>350066</v>
      </c>
      <c r="Q18" s="228">
        <f>+Q16-Q17</f>
        <v>352381</v>
      </c>
      <c r="R18" s="611"/>
      <c r="S18" s="600"/>
      <c r="V18" s="1154"/>
    </row>
    <row r="19" spans="1:22" ht="22.5" customHeight="1">
      <c r="A19" s="600"/>
      <c r="B19" s="610"/>
      <c r="C19" s="914"/>
      <c r="D19" s="685" t="s">
        <v>253</v>
      </c>
      <c r="E19" s="210">
        <v>78831</v>
      </c>
      <c r="F19" s="228">
        <v>81768</v>
      </c>
      <c r="G19" s="228">
        <v>86196</v>
      </c>
      <c r="H19" s="228">
        <v>90651</v>
      </c>
      <c r="I19" s="228">
        <v>91372</v>
      </c>
      <c r="J19" s="228">
        <v>87966</v>
      </c>
      <c r="K19" s="228">
        <v>93224</v>
      </c>
      <c r="L19" s="228">
        <v>91800</v>
      </c>
      <c r="M19" s="228">
        <v>89504</v>
      </c>
      <c r="N19" s="228">
        <v>89086</v>
      </c>
      <c r="O19" s="228">
        <v>84900</v>
      </c>
      <c r="P19" s="228">
        <v>81631</v>
      </c>
      <c r="Q19" s="228">
        <v>82494</v>
      </c>
      <c r="R19" s="611"/>
      <c r="S19" s="600"/>
      <c r="V19" s="1154"/>
    </row>
    <row r="20" spans="1:22" ht="15.75" customHeight="1">
      <c r="A20" s="600"/>
      <c r="B20" s="610"/>
      <c r="C20" s="914"/>
      <c r="D20" s="685" t="s">
        <v>254</v>
      </c>
      <c r="E20" s="210">
        <v>576511</v>
      </c>
      <c r="F20" s="228">
        <v>591653</v>
      </c>
      <c r="G20" s="228">
        <v>597361</v>
      </c>
      <c r="H20" s="228">
        <v>604349</v>
      </c>
      <c r="I20" s="228">
        <v>606417</v>
      </c>
      <c r="J20" s="228">
        <v>622686</v>
      </c>
      <c r="K20" s="228">
        <v>646838</v>
      </c>
      <c r="L20" s="228">
        <v>647811</v>
      </c>
      <c r="M20" s="228">
        <v>644944</v>
      </c>
      <c r="N20" s="228">
        <v>639426</v>
      </c>
      <c r="O20" s="228">
        <v>618305</v>
      </c>
      <c r="P20" s="228">
        <v>608302</v>
      </c>
      <c r="Q20" s="228">
        <v>605605</v>
      </c>
      <c r="R20" s="611"/>
      <c r="S20" s="600"/>
      <c r="V20" s="1154"/>
    </row>
    <row r="21" spans="1:22" ht="22.5" customHeight="1">
      <c r="A21" s="600"/>
      <c r="B21" s="610"/>
      <c r="C21" s="914"/>
      <c r="D21" s="685" t="s">
        <v>242</v>
      </c>
      <c r="E21" s="210">
        <v>49988</v>
      </c>
      <c r="F21" s="228">
        <v>53730</v>
      </c>
      <c r="G21" s="228">
        <v>58068</v>
      </c>
      <c r="H21" s="228">
        <v>61345</v>
      </c>
      <c r="I21" s="228">
        <v>61593</v>
      </c>
      <c r="J21" s="228">
        <v>58425</v>
      </c>
      <c r="K21" s="228">
        <v>60766</v>
      </c>
      <c r="L21" s="228">
        <v>60298</v>
      </c>
      <c r="M21" s="228">
        <v>60662</v>
      </c>
      <c r="N21" s="228">
        <v>60631</v>
      </c>
      <c r="O21" s="228">
        <v>58386</v>
      </c>
      <c r="P21" s="228">
        <v>57065</v>
      </c>
      <c r="Q21" s="228">
        <v>58722</v>
      </c>
      <c r="R21" s="611"/>
      <c r="S21" s="600"/>
      <c r="V21" s="1154"/>
    </row>
    <row r="22" spans="1:22" ht="15.75" customHeight="1">
      <c r="A22" s="600"/>
      <c r="B22" s="610"/>
      <c r="C22" s="914"/>
      <c r="D22" s="685" t="s">
        <v>255</v>
      </c>
      <c r="E22" s="210">
        <v>605354</v>
      </c>
      <c r="F22" s="228">
        <v>619691</v>
      </c>
      <c r="G22" s="228">
        <v>625489</v>
      </c>
      <c r="H22" s="228">
        <v>633655</v>
      </c>
      <c r="I22" s="228">
        <v>636196</v>
      </c>
      <c r="J22" s="228">
        <v>652227</v>
      </c>
      <c r="K22" s="228">
        <v>679296</v>
      </c>
      <c r="L22" s="228">
        <v>679313</v>
      </c>
      <c r="M22" s="228">
        <v>673786</v>
      </c>
      <c r="N22" s="228">
        <v>667881</v>
      </c>
      <c r="O22" s="228">
        <v>644819</v>
      </c>
      <c r="P22" s="228">
        <v>632868</v>
      </c>
      <c r="Q22" s="228">
        <v>629377</v>
      </c>
      <c r="R22" s="611"/>
      <c r="S22" s="600"/>
      <c r="U22" s="1154"/>
      <c r="V22" s="1154"/>
    </row>
    <row r="23" spans="1:22" ht="15" customHeight="1">
      <c r="A23" s="600"/>
      <c r="B23" s="610"/>
      <c r="C23" s="685"/>
      <c r="D23" s="687" t="s">
        <v>425</v>
      </c>
      <c r="E23" s="210">
        <v>18736</v>
      </c>
      <c r="F23" s="228">
        <v>18739</v>
      </c>
      <c r="G23" s="228">
        <v>18444</v>
      </c>
      <c r="H23" s="228">
        <v>19736</v>
      </c>
      <c r="I23" s="228">
        <v>20237</v>
      </c>
      <c r="J23" s="228">
        <v>20476</v>
      </c>
      <c r="K23" s="228">
        <v>21550</v>
      </c>
      <c r="L23" s="228">
        <v>22350</v>
      </c>
      <c r="M23" s="228">
        <v>22570</v>
      </c>
      <c r="N23" s="228">
        <v>21353</v>
      </c>
      <c r="O23" s="228">
        <v>19768</v>
      </c>
      <c r="P23" s="228">
        <v>19463</v>
      </c>
      <c r="Q23" s="228">
        <v>19749</v>
      </c>
      <c r="R23" s="611"/>
      <c r="S23" s="600"/>
      <c r="V23" s="1154"/>
    </row>
    <row r="24" spans="1:22" ht="15" customHeight="1">
      <c r="A24" s="600"/>
      <c r="B24" s="610"/>
      <c r="C24" s="297"/>
      <c r="D24" s="137" t="s">
        <v>243</v>
      </c>
      <c r="E24" s="210">
        <v>210289</v>
      </c>
      <c r="F24" s="228">
        <v>213978</v>
      </c>
      <c r="G24" s="228">
        <v>213575</v>
      </c>
      <c r="H24" s="228">
        <v>216630</v>
      </c>
      <c r="I24" s="228">
        <v>216458</v>
      </c>
      <c r="J24" s="228">
        <v>223198</v>
      </c>
      <c r="K24" s="228">
        <v>231012</v>
      </c>
      <c r="L24" s="228">
        <v>230964</v>
      </c>
      <c r="M24" s="228">
        <v>228978</v>
      </c>
      <c r="N24" s="228">
        <v>226436</v>
      </c>
      <c r="O24" s="228">
        <v>218898</v>
      </c>
      <c r="P24" s="228">
        <v>212597</v>
      </c>
      <c r="Q24" s="228">
        <v>207696</v>
      </c>
      <c r="R24" s="611"/>
      <c r="S24" s="600"/>
      <c r="V24" s="1154"/>
    </row>
    <row r="25" spans="1:22" ht="15" customHeight="1">
      <c r="A25" s="600"/>
      <c r="B25" s="610"/>
      <c r="C25" s="297"/>
      <c r="D25" s="137" t="s">
        <v>184</v>
      </c>
      <c r="E25" s="210">
        <v>372787</v>
      </c>
      <c r="F25" s="228">
        <v>383193</v>
      </c>
      <c r="G25" s="228">
        <v>389529</v>
      </c>
      <c r="H25" s="228">
        <v>393135</v>
      </c>
      <c r="I25" s="228">
        <v>395099</v>
      </c>
      <c r="J25" s="228">
        <v>403480</v>
      </c>
      <c r="K25" s="228">
        <v>421158</v>
      </c>
      <c r="L25" s="228">
        <v>420311</v>
      </c>
      <c r="M25" s="228">
        <v>416469</v>
      </c>
      <c r="N25" s="228">
        <v>413790</v>
      </c>
      <c r="O25" s="228">
        <v>399578</v>
      </c>
      <c r="P25" s="228">
        <v>393610</v>
      </c>
      <c r="Q25" s="228">
        <v>393518</v>
      </c>
      <c r="R25" s="611"/>
      <c r="S25" s="600"/>
      <c r="V25" s="1154"/>
    </row>
    <row r="26" spans="1:22" ht="15" customHeight="1">
      <c r="A26" s="600"/>
      <c r="B26" s="610"/>
      <c r="C26" s="297"/>
      <c r="D26" s="137" t="s">
        <v>244</v>
      </c>
      <c r="E26" s="210">
        <v>3542</v>
      </c>
      <c r="F26" s="228">
        <v>3781</v>
      </c>
      <c r="G26" s="228">
        <v>3941</v>
      </c>
      <c r="H26" s="228">
        <v>4154</v>
      </c>
      <c r="I26" s="228">
        <v>4402</v>
      </c>
      <c r="J26" s="228">
        <v>5073</v>
      </c>
      <c r="K26" s="228">
        <v>5576</v>
      </c>
      <c r="L26" s="228">
        <v>5688</v>
      </c>
      <c r="M26" s="228">
        <v>5769</v>
      </c>
      <c r="N26" s="228">
        <v>6302</v>
      </c>
      <c r="O26" s="228">
        <v>6575</v>
      </c>
      <c r="P26" s="228">
        <v>7198</v>
      </c>
      <c r="Q26" s="228">
        <v>8414</v>
      </c>
      <c r="R26" s="611"/>
      <c r="S26" s="600"/>
      <c r="V26" s="1154"/>
    </row>
    <row r="27" spans="1:22" ht="22.5" customHeight="1">
      <c r="A27" s="600"/>
      <c r="B27" s="610"/>
      <c r="C27" s="914"/>
      <c r="D27" s="685" t="s">
        <v>256</v>
      </c>
      <c r="E27" s="210">
        <v>405560</v>
      </c>
      <c r="F27" s="228">
        <v>413759</v>
      </c>
      <c r="G27" s="228">
        <v>419277</v>
      </c>
      <c r="H27" s="228">
        <v>421086</v>
      </c>
      <c r="I27" s="228">
        <v>421965</v>
      </c>
      <c r="J27" s="228">
        <v>417897</v>
      </c>
      <c r="K27" s="228">
        <v>433070</v>
      </c>
      <c r="L27" s="228">
        <v>426483</v>
      </c>
      <c r="M27" s="228">
        <v>417936</v>
      </c>
      <c r="N27" s="228">
        <v>408971</v>
      </c>
      <c r="O27" s="228">
        <v>387454</v>
      </c>
      <c r="P27" s="228">
        <v>375976</v>
      </c>
      <c r="Q27" s="228">
        <v>370539</v>
      </c>
      <c r="R27" s="611"/>
      <c r="S27" s="600"/>
      <c r="V27" s="1154"/>
    </row>
    <row r="28" spans="1:22" ht="15.75" customHeight="1">
      <c r="A28" s="600"/>
      <c r="B28" s="610"/>
      <c r="C28" s="914"/>
      <c r="D28" s="685" t="s">
        <v>257</v>
      </c>
      <c r="E28" s="210">
        <v>249782</v>
      </c>
      <c r="F28" s="228">
        <v>259662</v>
      </c>
      <c r="G28" s="228">
        <v>264280</v>
      </c>
      <c r="H28" s="228">
        <v>273914</v>
      </c>
      <c r="I28" s="228">
        <v>275824</v>
      </c>
      <c r="J28" s="228">
        <v>292755</v>
      </c>
      <c r="K28" s="228">
        <v>306992</v>
      </c>
      <c r="L28" s="228">
        <v>313128</v>
      </c>
      <c r="M28" s="228">
        <v>316512</v>
      </c>
      <c r="N28" s="228">
        <v>319541</v>
      </c>
      <c r="O28" s="228">
        <v>315751</v>
      </c>
      <c r="P28" s="228">
        <v>313957</v>
      </c>
      <c r="Q28" s="228">
        <v>317560</v>
      </c>
      <c r="R28" s="611"/>
      <c r="S28" s="600"/>
      <c r="V28" s="1154"/>
    </row>
    <row r="29" spans="1:22" ht="22.5" customHeight="1">
      <c r="A29" s="600"/>
      <c r="B29" s="610"/>
      <c r="C29" s="914"/>
      <c r="D29" s="685" t="s">
        <v>258</v>
      </c>
      <c r="E29" s="210">
        <v>33316</v>
      </c>
      <c r="F29" s="228">
        <v>33447</v>
      </c>
      <c r="G29" s="228">
        <v>33412</v>
      </c>
      <c r="H29" s="228">
        <v>34186</v>
      </c>
      <c r="I29" s="228">
        <v>35401</v>
      </c>
      <c r="J29" s="228">
        <v>35945</v>
      </c>
      <c r="K29" s="228">
        <v>37249</v>
      </c>
      <c r="L29" s="228">
        <v>38648</v>
      </c>
      <c r="M29" s="228">
        <v>39874</v>
      </c>
      <c r="N29" s="228">
        <v>39179</v>
      </c>
      <c r="O29" s="228">
        <v>37719</v>
      </c>
      <c r="P29" s="228">
        <v>37287</v>
      </c>
      <c r="Q29" s="228">
        <v>36501</v>
      </c>
      <c r="R29" s="611"/>
      <c r="S29" s="600"/>
      <c r="V29" s="1154"/>
    </row>
    <row r="30" spans="1:22" ht="15.75" customHeight="1">
      <c r="A30" s="600"/>
      <c r="B30" s="610"/>
      <c r="C30" s="914"/>
      <c r="D30" s="685" t="s">
        <v>259</v>
      </c>
      <c r="E30" s="210">
        <v>147342</v>
      </c>
      <c r="F30" s="228">
        <v>148577</v>
      </c>
      <c r="G30" s="228">
        <v>147197</v>
      </c>
      <c r="H30" s="228">
        <v>149588</v>
      </c>
      <c r="I30" s="228">
        <v>150647</v>
      </c>
      <c r="J30" s="228">
        <v>154750</v>
      </c>
      <c r="K30" s="228">
        <v>158314</v>
      </c>
      <c r="L30" s="228">
        <v>160409</v>
      </c>
      <c r="M30" s="228">
        <v>161538</v>
      </c>
      <c r="N30" s="228">
        <v>159971</v>
      </c>
      <c r="O30" s="228">
        <v>155002</v>
      </c>
      <c r="P30" s="228">
        <v>152384</v>
      </c>
      <c r="Q30" s="228">
        <v>150036</v>
      </c>
      <c r="R30" s="611"/>
      <c r="S30" s="600"/>
      <c r="V30" s="1154"/>
    </row>
    <row r="31" spans="1:22" ht="15.75" customHeight="1">
      <c r="A31" s="600"/>
      <c r="B31" s="610"/>
      <c r="C31" s="914"/>
      <c r="D31" s="685" t="s">
        <v>260</v>
      </c>
      <c r="E31" s="210">
        <v>112774</v>
      </c>
      <c r="F31" s="228">
        <v>114003</v>
      </c>
      <c r="G31" s="228">
        <v>112340</v>
      </c>
      <c r="H31" s="228">
        <v>114862</v>
      </c>
      <c r="I31" s="228">
        <v>115590</v>
      </c>
      <c r="J31" s="228">
        <v>118483</v>
      </c>
      <c r="K31" s="228">
        <v>123161</v>
      </c>
      <c r="L31" s="228">
        <v>123339</v>
      </c>
      <c r="M31" s="228">
        <v>122920</v>
      </c>
      <c r="N31" s="228">
        <v>121335</v>
      </c>
      <c r="O31" s="228">
        <v>117324</v>
      </c>
      <c r="P31" s="228">
        <v>113612</v>
      </c>
      <c r="Q31" s="228">
        <v>111622</v>
      </c>
      <c r="R31" s="611"/>
      <c r="S31" s="600"/>
      <c r="V31" s="1154"/>
    </row>
    <row r="32" spans="1:22" ht="15.75" customHeight="1">
      <c r="A32" s="600"/>
      <c r="B32" s="610"/>
      <c r="C32" s="914"/>
      <c r="D32" s="685" t="s">
        <v>261</v>
      </c>
      <c r="E32" s="210">
        <v>142744</v>
      </c>
      <c r="F32" s="228">
        <v>144416</v>
      </c>
      <c r="G32" s="228">
        <v>143909</v>
      </c>
      <c r="H32" s="228">
        <v>146333</v>
      </c>
      <c r="I32" s="228">
        <v>146276</v>
      </c>
      <c r="J32" s="228">
        <v>148308</v>
      </c>
      <c r="K32" s="228">
        <v>155361</v>
      </c>
      <c r="L32" s="228">
        <v>154289</v>
      </c>
      <c r="M32" s="228">
        <v>152833</v>
      </c>
      <c r="N32" s="228">
        <v>151261</v>
      </c>
      <c r="O32" s="228">
        <v>145755</v>
      </c>
      <c r="P32" s="228">
        <v>142763</v>
      </c>
      <c r="Q32" s="228">
        <v>140135</v>
      </c>
      <c r="R32" s="611"/>
      <c r="S32" s="600"/>
      <c r="V32" s="1154"/>
    </row>
    <row r="33" spans="1:22" ht="15.75" customHeight="1">
      <c r="A33" s="600"/>
      <c r="B33" s="610"/>
      <c r="C33" s="914"/>
      <c r="D33" s="685" t="s">
        <v>262</v>
      </c>
      <c r="E33" s="210">
        <v>144750</v>
      </c>
      <c r="F33" s="228">
        <v>149481</v>
      </c>
      <c r="G33" s="228">
        <v>153269</v>
      </c>
      <c r="H33" s="228">
        <v>159322</v>
      </c>
      <c r="I33" s="228">
        <v>160760</v>
      </c>
      <c r="J33" s="228">
        <v>164425</v>
      </c>
      <c r="K33" s="228">
        <v>173603</v>
      </c>
      <c r="L33" s="228">
        <v>172063</v>
      </c>
      <c r="M33" s="228">
        <v>168907</v>
      </c>
      <c r="N33" s="228">
        <v>168808</v>
      </c>
      <c r="O33" s="228">
        <v>162314</v>
      </c>
      <c r="P33" s="228">
        <v>158299</v>
      </c>
      <c r="Q33" s="228">
        <v>158159</v>
      </c>
      <c r="R33" s="611"/>
      <c r="S33" s="600"/>
      <c r="V33" s="1154"/>
    </row>
    <row r="34" spans="1:22" ht="15.75" customHeight="1">
      <c r="A34" s="600"/>
      <c r="B34" s="610"/>
      <c r="C34" s="914"/>
      <c r="D34" s="685" t="s">
        <v>263</v>
      </c>
      <c r="E34" s="210">
        <v>74416</v>
      </c>
      <c r="F34" s="228">
        <v>83497</v>
      </c>
      <c r="G34" s="228">
        <v>93430</v>
      </c>
      <c r="H34" s="228">
        <v>90709</v>
      </c>
      <c r="I34" s="228">
        <v>89115</v>
      </c>
      <c r="J34" s="228">
        <v>88741</v>
      </c>
      <c r="K34" s="228">
        <v>92374</v>
      </c>
      <c r="L34" s="228">
        <v>90863</v>
      </c>
      <c r="M34" s="228">
        <v>88376</v>
      </c>
      <c r="N34" s="228">
        <v>87958</v>
      </c>
      <c r="O34" s="228">
        <v>85091</v>
      </c>
      <c r="P34" s="228">
        <v>85588</v>
      </c>
      <c r="Q34" s="228">
        <v>91646</v>
      </c>
      <c r="R34" s="611"/>
      <c r="S34" s="600"/>
      <c r="V34" s="1154"/>
    </row>
    <row r="35" spans="1:22" ht="22.5" customHeight="1">
      <c r="A35" s="600"/>
      <c r="B35" s="610"/>
      <c r="C35" s="914"/>
      <c r="D35" s="685" t="s">
        <v>212</v>
      </c>
      <c r="E35" s="210">
        <v>279012</v>
      </c>
      <c r="F35" s="228">
        <v>288435</v>
      </c>
      <c r="G35" s="228">
        <v>290737</v>
      </c>
      <c r="H35" s="228">
        <v>292804</v>
      </c>
      <c r="I35" s="228">
        <v>292051</v>
      </c>
      <c r="J35" s="228">
        <v>295598</v>
      </c>
      <c r="K35" s="228">
        <v>304100</v>
      </c>
      <c r="L35" s="228">
        <v>302592</v>
      </c>
      <c r="M35" s="228">
        <v>300142</v>
      </c>
      <c r="N35" s="228">
        <v>299298</v>
      </c>
      <c r="O35" s="228">
        <v>291614</v>
      </c>
      <c r="P35" s="228">
        <v>287359</v>
      </c>
      <c r="Q35" s="228">
        <v>289905</v>
      </c>
      <c r="R35" s="611"/>
      <c r="S35" s="600"/>
      <c r="V35" s="1154"/>
    </row>
    <row r="36" spans="1:22" ht="15.75" customHeight="1">
      <c r="A36" s="600"/>
      <c r="B36" s="610"/>
      <c r="C36" s="914"/>
      <c r="D36" s="685" t="s">
        <v>213</v>
      </c>
      <c r="E36" s="210">
        <v>119852</v>
      </c>
      <c r="F36" s="228">
        <v>123676</v>
      </c>
      <c r="G36" s="228">
        <v>126254</v>
      </c>
      <c r="H36" s="228">
        <v>128309</v>
      </c>
      <c r="I36" s="228">
        <v>128114</v>
      </c>
      <c r="J36" s="228">
        <v>132203</v>
      </c>
      <c r="K36" s="228">
        <v>137092</v>
      </c>
      <c r="L36" s="228">
        <v>135708</v>
      </c>
      <c r="M36" s="228">
        <v>134997</v>
      </c>
      <c r="N36" s="228">
        <v>135547</v>
      </c>
      <c r="O36" s="228">
        <v>130266</v>
      </c>
      <c r="P36" s="228">
        <v>127868</v>
      </c>
      <c r="Q36" s="228">
        <v>127986</v>
      </c>
      <c r="R36" s="611"/>
      <c r="S36" s="600"/>
      <c r="V36" s="1154"/>
    </row>
    <row r="37" spans="1:22" ht="15.75" customHeight="1">
      <c r="A37" s="600"/>
      <c r="B37" s="610"/>
      <c r="C37" s="914"/>
      <c r="D37" s="685" t="s">
        <v>61</v>
      </c>
      <c r="E37" s="210">
        <v>154468</v>
      </c>
      <c r="F37" s="228">
        <v>157709</v>
      </c>
      <c r="G37" s="228">
        <v>160678</v>
      </c>
      <c r="H37" s="228">
        <v>162615</v>
      </c>
      <c r="I37" s="228">
        <v>161806</v>
      </c>
      <c r="J37" s="228">
        <v>164650</v>
      </c>
      <c r="K37" s="228">
        <v>173880</v>
      </c>
      <c r="L37" s="228">
        <v>175343</v>
      </c>
      <c r="M37" s="228">
        <v>175298</v>
      </c>
      <c r="N37" s="228">
        <v>172784</v>
      </c>
      <c r="O37" s="228">
        <v>167778</v>
      </c>
      <c r="P37" s="228">
        <v>165562</v>
      </c>
      <c r="Q37" s="228">
        <v>164135</v>
      </c>
      <c r="R37" s="611"/>
      <c r="S37" s="600"/>
      <c r="V37" s="1154"/>
    </row>
    <row r="38" spans="1:22" ht="15.75" customHeight="1">
      <c r="A38" s="600"/>
      <c r="B38" s="610"/>
      <c r="C38" s="914"/>
      <c r="D38" s="685" t="s">
        <v>215</v>
      </c>
      <c r="E38" s="210">
        <v>43377</v>
      </c>
      <c r="F38" s="228">
        <v>44924</v>
      </c>
      <c r="G38" s="228">
        <v>45497</v>
      </c>
      <c r="H38" s="228">
        <v>46863</v>
      </c>
      <c r="I38" s="228">
        <v>46611</v>
      </c>
      <c r="J38" s="228">
        <v>47375</v>
      </c>
      <c r="K38" s="228">
        <v>50190</v>
      </c>
      <c r="L38" s="228">
        <v>50257</v>
      </c>
      <c r="M38" s="228">
        <v>50312</v>
      </c>
      <c r="N38" s="228">
        <v>49473</v>
      </c>
      <c r="O38" s="228">
        <v>46652</v>
      </c>
      <c r="P38" s="228">
        <v>45336</v>
      </c>
      <c r="Q38" s="228">
        <v>45647</v>
      </c>
      <c r="R38" s="611"/>
      <c r="S38" s="600"/>
      <c r="V38" s="1154"/>
    </row>
    <row r="39" spans="1:22" ht="15.75" customHeight="1">
      <c r="A39" s="600"/>
      <c r="B39" s="610"/>
      <c r="C39" s="914"/>
      <c r="D39" s="685" t="s">
        <v>216</v>
      </c>
      <c r="E39" s="210">
        <v>26288</v>
      </c>
      <c r="F39" s="228">
        <v>26474</v>
      </c>
      <c r="G39" s="228">
        <v>27661</v>
      </c>
      <c r="H39" s="228">
        <v>30189</v>
      </c>
      <c r="I39" s="228">
        <v>34355</v>
      </c>
      <c r="J39" s="228">
        <v>35640</v>
      </c>
      <c r="K39" s="228">
        <v>37768</v>
      </c>
      <c r="L39" s="228">
        <v>38059</v>
      </c>
      <c r="M39" s="228">
        <v>36148</v>
      </c>
      <c r="N39" s="228">
        <v>34026</v>
      </c>
      <c r="O39" s="228">
        <v>30135</v>
      </c>
      <c r="P39" s="228">
        <v>27842</v>
      </c>
      <c r="Q39" s="228">
        <v>25928</v>
      </c>
      <c r="R39" s="611"/>
      <c r="S39" s="600"/>
      <c r="V39" s="1154"/>
    </row>
    <row r="40" spans="1:22" ht="15.75" customHeight="1">
      <c r="A40" s="600"/>
      <c r="B40" s="610"/>
      <c r="C40" s="914"/>
      <c r="D40" s="685" t="s">
        <v>145</v>
      </c>
      <c r="E40" s="210">
        <v>10003</v>
      </c>
      <c r="F40" s="228">
        <v>9882</v>
      </c>
      <c r="G40" s="228">
        <v>9859</v>
      </c>
      <c r="H40" s="228">
        <v>10638</v>
      </c>
      <c r="I40" s="228">
        <v>11111</v>
      </c>
      <c r="J40" s="228">
        <v>11445</v>
      </c>
      <c r="K40" s="228">
        <v>12560</v>
      </c>
      <c r="L40" s="228">
        <v>12676</v>
      </c>
      <c r="M40" s="228">
        <v>12782</v>
      </c>
      <c r="N40" s="228">
        <v>13029</v>
      </c>
      <c r="O40" s="228">
        <v>12782</v>
      </c>
      <c r="P40" s="228">
        <v>12621</v>
      </c>
      <c r="Q40" s="228">
        <v>11836</v>
      </c>
      <c r="R40" s="611"/>
      <c r="S40" s="600"/>
      <c r="V40" s="1154"/>
    </row>
    <row r="41" spans="1:22" ht="21.75" customHeight="1">
      <c r="A41" s="600"/>
      <c r="B41" s="610"/>
      <c r="C41" s="914"/>
      <c r="D41" s="685" t="s">
        <v>146</v>
      </c>
      <c r="E41" s="210">
        <v>22342</v>
      </c>
      <c r="F41" s="228">
        <v>22321</v>
      </c>
      <c r="G41" s="228">
        <v>22871</v>
      </c>
      <c r="H41" s="228">
        <v>23582</v>
      </c>
      <c r="I41" s="228">
        <v>23741</v>
      </c>
      <c r="J41" s="228">
        <v>23741</v>
      </c>
      <c r="K41" s="228">
        <v>24472</v>
      </c>
      <c r="L41" s="228">
        <v>24976</v>
      </c>
      <c r="M41" s="228">
        <v>24769</v>
      </c>
      <c r="N41" s="228">
        <v>24355</v>
      </c>
      <c r="O41" s="228">
        <v>23978</v>
      </c>
      <c r="P41" s="228">
        <v>23345</v>
      </c>
      <c r="Q41" s="228">
        <v>22662</v>
      </c>
      <c r="R41" s="611"/>
      <c r="S41" s="600"/>
      <c r="V41" s="1154"/>
    </row>
    <row r="42" spans="1:22" s="1036" customFormat="1" ht="22.5" customHeight="1">
      <c r="A42" s="1037"/>
      <c r="B42" s="1038"/>
      <c r="C42" s="1181" t="s">
        <v>364</v>
      </c>
      <c r="D42" s="1181"/>
      <c r="E42" s="579"/>
      <c r="F42" s="580"/>
      <c r="G42" s="580"/>
      <c r="H42" s="580"/>
      <c r="I42" s="580"/>
      <c r="J42" s="580"/>
      <c r="K42" s="580"/>
      <c r="L42" s="580"/>
      <c r="M42" s="580"/>
      <c r="N42" s="580"/>
      <c r="O42" s="580"/>
      <c r="P42" s="580"/>
      <c r="Q42" s="580"/>
      <c r="R42" s="1039"/>
      <c r="S42" s="1037"/>
      <c r="V42" s="1154"/>
    </row>
    <row r="43" spans="1:22" ht="15.75" customHeight="1">
      <c r="A43" s="600"/>
      <c r="B43" s="610"/>
      <c r="C43" s="914"/>
      <c r="D43" s="1180" t="s">
        <v>583</v>
      </c>
      <c r="E43" s="210">
        <v>78359</v>
      </c>
      <c r="F43" s="210">
        <v>80271</v>
      </c>
      <c r="G43" s="210">
        <v>79441</v>
      </c>
      <c r="H43" s="210">
        <v>81797</v>
      </c>
      <c r="I43" s="210">
        <v>83594</v>
      </c>
      <c r="J43" s="210">
        <v>84810</v>
      </c>
      <c r="K43" s="210">
        <v>89237</v>
      </c>
      <c r="L43" s="210">
        <v>89263</v>
      </c>
      <c r="M43" s="210">
        <v>88789</v>
      </c>
      <c r="N43" s="210">
        <v>87382</v>
      </c>
      <c r="O43" s="210">
        <v>83600</v>
      </c>
      <c r="P43" s="210">
        <v>84267</v>
      </c>
      <c r="Q43" s="210">
        <v>84261</v>
      </c>
      <c r="R43" s="611"/>
      <c r="S43" s="600"/>
      <c r="V43" s="1154"/>
    </row>
    <row r="44" spans="1:22" s="1036" customFormat="1" ht="15.75" customHeight="1">
      <c r="A44" s="1037"/>
      <c r="B44" s="1038"/>
      <c r="C44" s="1040"/>
      <c r="D44" s="1180" t="s">
        <v>584</v>
      </c>
      <c r="E44" s="210">
        <v>70771</v>
      </c>
      <c r="F44" s="210">
        <v>71319</v>
      </c>
      <c r="G44" s="210">
        <v>71059</v>
      </c>
      <c r="H44" s="210">
        <v>73127</v>
      </c>
      <c r="I44" s="210">
        <v>74665</v>
      </c>
      <c r="J44" s="210">
        <v>75058</v>
      </c>
      <c r="K44" s="210">
        <v>77888</v>
      </c>
      <c r="L44" s="210">
        <v>79020</v>
      </c>
      <c r="M44" s="210">
        <v>80132</v>
      </c>
      <c r="N44" s="210">
        <v>79798</v>
      </c>
      <c r="O44" s="210">
        <v>76941</v>
      </c>
      <c r="P44" s="210">
        <v>74817</v>
      </c>
      <c r="Q44" s="210">
        <v>73625</v>
      </c>
      <c r="R44" s="1039"/>
      <c r="S44" s="1037"/>
      <c r="V44" s="1154"/>
    </row>
    <row r="45" spans="1:22" ht="15.75" customHeight="1">
      <c r="A45" s="600"/>
      <c r="B45" s="613"/>
      <c r="C45" s="914"/>
      <c r="D45" s="1180" t="s">
        <v>585</v>
      </c>
      <c r="E45" s="210">
        <v>62852</v>
      </c>
      <c r="F45" s="210">
        <v>64230</v>
      </c>
      <c r="G45" s="210">
        <v>64703</v>
      </c>
      <c r="H45" s="210">
        <v>66000</v>
      </c>
      <c r="I45" s="210">
        <v>65746</v>
      </c>
      <c r="J45" s="210">
        <v>67623</v>
      </c>
      <c r="K45" s="210">
        <v>70737</v>
      </c>
      <c r="L45" s="210">
        <v>69811</v>
      </c>
      <c r="M45" s="210">
        <v>68453</v>
      </c>
      <c r="N45" s="210">
        <v>68337</v>
      </c>
      <c r="O45" s="210">
        <v>66224</v>
      </c>
      <c r="P45" s="210">
        <v>64769</v>
      </c>
      <c r="Q45" s="210">
        <v>64786</v>
      </c>
      <c r="R45" s="611"/>
      <c r="S45" s="600"/>
      <c r="V45" s="1154"/>
    </row>
    <row r="46" spans="1:22" ht="15.75" customHeight="1">
      <c r="A46" s="600"/>
      <c r="B46" s="610"/>
      <c r="C46" s="914"/>
      <c r="D46" s="1180" t="s">
        <v>586</v>
      </c>
      <c r="E46" s="210">
        <v>59444</v>
      </c>
      <c r="F46" s="210">
        <v>60408</v>
      </c>
      <c r="G46" s="210">
        <v>60466</v>
      </c>
      <c r="H46" s="210">
        <v>61885</v>
      </c>
      <c r="I46" s="210">
        <v>62741</v>
      </c>
      <c r="J46" s="210">
        <v>65568</v>
      </c>
      <c r="K46" s="210">
        <v>68689</v>
      </c>
      <c r="L46" s="210">
        <v>69258</v>
      </c>
      <c r="M46" s="210">
        <v>68959</v>
      </c>
      <c r="N46" s="210">
        <v>67529</v>
      </c>
      <c r="O46" s="210">
        <v>64755</v>
      </c>
      <c r="P46" s="210">
        <v>62194</v>
      </c>
      <c r="Q46" s="210">
        <v>60481</v>
      </c>
      <c r="R46" s="611"/>
      <c r="S46" s="600"/>
      <c r="V46" s="1154"/>
    </row>
    <row r="47" spans="1:22" ht="15.75" customHeight="1">
      <c r="A47" s="600"/>
      <c r="B47" s="610"/>
      <c r="C47" s="914"/>
      <c r="D47" s="1180" t="s">
        <v>588</v>
      </c>
      <c r="E47" s="210">
        <v>54813</v>
      </c>
      <c r="F47" s="210">
        <v>54680</v>
      </c>
      <c r="G47" s="210">
        <v>54510</v>
      </c>
      <c r="H47" s="210">
        <v>55244</v>
      </c>
      <c r="I47" s="210">
        <v>55408</v>
      </c>
      <c r="J47" s="210">
        <v>56656</v>
      </c>
      <c r="K47" s="210">
        <v>58431</v>
      </c>
      <c r="L47" s="210">
        <v>58599</v>
      </c>
      <c r="M47" s="210">
        <v>59065</v>
      </c>
      <c r="N47" s="210">
        <v>58671</v>
      </c>
      <c r="O47" s="210">
        <v>56786</v>
      </c>
      <c r="P47" s="210">
        <v>55072</v>
      </c>
      <c r="Q47" s="210">
        <v>54056</v>
      </c>
      <c r="R47" s="611"/>
      <c r="S47" s="600"/>
      <c r="V47" s="1154"/>
    </row>
    <row r="48" spans="1:22" s="614" customFormat="1" ht="21.75" customHeight="1">
      <c r="A48" s="612"/>
      <c r="B48" s="613"/>
      <c r="C48" s="1498" t="s">
        <v>284</v>
      </c>
      <c r="D48" s="1499"/>
      <c r="E48" s="1499"/>
      <c r="F48" s="1499"/>
      <c r="G48" s="1499"/>
      <c r="H48" s="1499"/>
      <c r="I48" s="1499"/>
      <c r="J48" s="1499"/>
      <c r="K48" s="1499"/>
      <c r="L48" s="1499"/>
      <c r="M48" s="1499"/>
      <c r="N48" s="1499"/>
      <c r="O48" s="1499"/>
      <c r="P48" s="1499"/>
      <c r="Q48" s="1499"/>
      <c r="R48" s="643"/>
      <c r="S48" s="612"/>
      <c r="V48" s="1154"/>
    </row>
    <row r="49" spans="1:22" s="614" customFormat="1" ht="13.5" customHeight="1">
      <c r="A49" s="612"/>
      <c r="B49" s="613"/>
      <c r="C49" s="648" t="s">
        <v>563</v>
      </c>
      <c r="D49" s="1041"/>
      <c r="E49" s="1042"/>
      <c r="F49" s="613"/>
      <c r="G49" s="1042"/>
      <c r="H49" s="1041"/>
      <c r="I49" s="1042"/>
      <c r="J49" s="1043" t="s">
        <v>249</v>
      </c>
      <c r="K49" s="1042"/>
      <c r="L49" s="1041"/>
      <c r="M49" s="1041"/>
      <c r="N49" s="1041"/>
      <c r="O49" s="1041"/>
      <c r="P49" s="1041"/>
      <c r="Q49" s="1041"/>
      <c r="R49" s="643"/>
      <c r="S49" s="612"/>
      <c r="V49" s="1154"/>
    </row>
    <row r="50" spans="1:22" s="614" customFormat="1" ht="10.5" customHeight="1">
      <c r="A50" s="612"/>
      <c r="B50" s="613"/>
      <c r="C50" s="1490" t="s">
        <v>360</v>
      </c>
      <c r="D50" s="1490"/>
      <c r="E50" s="1490"/>
      <c r="F50" s="1490"/>
      <c r="G50" s="1490"/>
      <c r="H50" s="1490"/>
      <c r="I50" s="1490"/>
      <c r="J50" s="1490"/>
      <c r="K50" s="1490"/>
      <c r="L50" s="1490"/>
      <c r="M50" s="1490"/>
      <c r="N50" s="1490"/>
      <c r="O50" s="1490"/>
      <c r="P50" s="1490"/>
      <c r="Q50" s="1490"/>
      <c r="R50" s="643"/>
      <c r="S50" s="612"/>
    </row>
    <row r="51" spans="1:22">
      <c r="A51" s="600"/>
      <c r="B51" s="610"/>
      <c r="C51" s="610"/>
      <c r="D51" s="610"/>
      <c r="E51" s="610"/>
      <c r="F51" s="610"/>
      <c r="G51" s="610"/>
      <c r="H51" s="690"/>
      <c r="I51" s="690"/>
      <c r="J51" s="690"/>
      <c r="K51" s="690"/>
      <c r="L51" s="1136"/>
      <c r="M51" s="610"/>
      <c r="N51" s="1500" t="s">
        <v>502</v>
      </c>
      <c r="O51" s="1500"/>
      <c r="P51" s="1500"/>
      <c r="Q51" s="1500"/>
      <c r="R51" s="1044">
        <v>11</v>
      </c>
      <c r="S51" s="600"/>
    </row>
    <row r="52" spans="1:22">
      <c r="A52" s="630"/>
      <c r="B52" s="630"/>
      <c r="C52" s="630"/>
      <c r="D52" s="630"/>
      <c r="E52" s="630"/>
      <c r="G52" s="630"/>
      <c r="H52" s="630"/>
      <c r="I52" s="630"/>
      <c r="J52" s="630"/>
      <c r="K52" s="630"/>
      <c r="L52" s="630"/>
      <c r="M52" s="630"/>
      <c r="N52" s="630"/>
      <c r="O52" s="630"/>
      <c r="P52" s="630"/>
      <c r="Q52" s="630"/>
      <c r="R52" s="630"/>
      <c r="S52" s="630"/>
    </row>
    <row r="53" spans="1:22">
      <c r="A53" s="630"/>
      <c r="B53" s="630"/>
      <c r="C53" s="630"/>
      <c r="D53" s="630"/>
      <c r="E53" s="630"/>
      <c r="G53" s="630"/>
      <c r="H53" s="630"/>
      <c r="I53" s="630"/>
      <c r="J53" s="630"/>
      <c r="K53" s="630"/>
      <c r="L53" s="630"/>
      <c r="M53" s="630"/>
      <c r="N53" s="630"/>
      <c r="O53" s="630"/>
      <c r="P53" s="630"/>
      <c r="Q53" s="630"/>
      <c r="R53" s="630"/>
      <c r="S53" s="630"/>
    </row>
    <row r="62" spans="1:22" ht="8.25" customHeight="1"/>
    <row r="64" spans="1:22" ht="9" customHeight="1">
      <c r="R64" s="616"/>
    </row>
    <row r="65" spans="5:18" ht="8.25" customHeight="1">
      <c r="E65" s="1497"/>
      <c r="F65" s="1497"/>
      <c r="G65" s="1497"/>
      <c r="H65" s="1497"/>
      <c r="I65" s="1497"/>
      <c r="J65" s="1497"/>
      <c r="K65" s="1497"/>
      <c r="L65" s="1497"/>
      <c r="M65" s="1497"/>
      <c r="N65" s="1497"/>
      <c r="O65" s="1497"/>
      <c r="P65" s="1497"/>
      <c r="Q65" s="1497"/>
      <c r="R65" s="1497"/>
    </row>
    <row r="66" spans="5:18" ht="9.75" customHeight="1"/>
  </sheetData>
  <mergeCells count="11">
    <mergeCell ref="E65:R65"/>
    <mergeCell ref="C16:D16"/>
    <mergeCell ref="C48:Q48"/>
    <mergeCell ref="C50:Q50"/>
    <mergeCell ref="N51:Q51"/>
    <mergeCell ref="K6:Q6"/>
    <mergeCell ref="C15:D15"/>
    <mergeCell ref="B1:H1"/>
    <mergeCell ref="C5:D6"/>
    <mergeCell ref="C8:D8"/>
    <mergeCell ref="E6:J6"/>
  </mergeCells>
  <printOptions horizontalCentered="1"/>
  <pageMargins left="0.15748031496062992" right="0.15748031496062992" top="0.19685039370078741" bottom="0.19685039370078741" header="0" footer="0"/>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Folhas de cálculo</vt:lpstr>
      </vt:variant>
      <vt:variant>
        <vt:i4>22</vt:i4>
      </vt:variant>
      <vt:variant>
        <vt:lpstr>Intervalos com nome</vt:lpstr>
      </vt:variant>
      <vt:variant>
        <vt:i4>23</vt:i4>
      </vt:variant>
    </vt:vector>
  </HeadingPairs>
  <TitlesOfParts>
    <vt:vector size="45" baseType="lpstr">
      <vt:lpstr>capa</vt:lpstr>
      <vt:lpstr>introducao</vt:lpstr>
      <vt:lpstr>fontes</vt:lpstr>
      <vt:lpstr>6populacao1</vt:lpstr>
      <vt:lpstr>7empregoINE1</vt:lpstr>
      <vt:lpstr>8desemprego_INE1</vt:lpstr>
      <vt:lpstr>9dgert</vt:lpstr>
      <vt:lpstr>10desemprego_IEFP</vt:lpstr>
      <vt:lpstr>11desemprego_IEFP</vt:lpstr>
      <vt:lpstr>12fp_ine_trim</vt:lpstr>
      <vt:lpstr>13empresarial</vt:lpstr>
      <vt:lpstr>14ganhos</vt:lpstr>
      <vt:lpstr>15salários</vt:lpstr>
      <vt:lpstr>16irct</vt:lpstr>
      <vt:lpstr>17acidentes</vt:lpstr>
      <vt:lpstr>18ssocial</vt:lpstr>
      <vt:lpstr>19ssocial </vt:lpstr>
      <vt:lpstr>20destaque</vt:lpstr>
      <vt:lpstr>21destaque</vt:lpstr>
      <vt:lpstr>22conceito</vt:lpstr>
      <vt:lpstr>23conceito</vt:lpstr>
      <vt:lpstr>contracapa</vt:lpstr>
      <vt:lpstr>'10desemprego_IEFP'!Área_de_Impressão</vt:lpstr>
      <vt:lpstr>'11desemprego_IEFP'!Área_de_Impressão</vt:lpstr>
      <vt:lpstr>'12fp_ine_trim'!Área_de_Impressão</vt:lpstr>
      <vt:lpstr>'13empresarial'!Área_de_Impressão</vt:lpstr>
      <vt:lpstr>'14ganhos'!Área_de_Impressão</vt:lpstr>
      <vt:lpstr>'15salários'!Área_de_Impressão</vt:lpstr>
      <vt:lpstr>'16irct'!Área_de_Impressão</vt:lpstr>
      <vt:lpstr>'17acidentes'!Área_de_Impressão</vt:lpstr>
      <vt:lpstr>'18ssocial'!Área_de_Impressão</vt:lpstr>
      <vt:lpstr>'19ssocial '!Área_de_Impressão</vt:lpstr>
      <vt:lpstr>'20destaque'!Área_de_Impressão</vt:lpstr>
      <vt:lpstr>'21destaque'!Área_de_Impressão</vt:lpstr>
      <vt:lpstr>'22conceito'!Área_de_Impressão</vt:lpstr>
      <vt:lpstr>'23conceito'!Área_de_Impressão</vt:lpstr>
      <vt:lpstr>'6populacao1'!Área_de_Impressão</vt:lpstr>
      <vt:lpstr>'7empregoINE1'!Área_de_Impressão</vt:lpstr>
      <vt:lpstr>'8desemprego_INE1'!Área_de_Impressão</vt:lpstr>
      <vt:lpstr>'9dgert'!Área_de_Impressão</vt:lpstr>
      <vt:lpstr>capa!Área_de_Impressão</vt:lpstr>
      <vt:lpstr>contracapa!Área_de_Impressão</vt:lpstr>
      <vt:lpstr>fontes!Área_de_Impressão</vt:lpstr>
      <vt:lpstr>introducao!Área_de_Impressão</vt:lpstr>
      <vt:lpstr>capa!topo</vt:lpstr>
    </vt:vector>
  </TitlesOfParts>
  <Company>DEEP</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Boletim Estatístico</dc:title>
  <dc:creator>GEP/MSSS</dc:creator>
  <cp:lastModifiedBy>Teresa Feliciano</cp:lastModifiedBy>
  <cp:lastPrinted>2013-08-30T14:22:02Z</cp:lastPrinted>
  <dcterms:created xsi:type="dcterms:W3CDTF">2004-03-02T09:49:36Z</dcterms:created>
  <dcterms:modified xsi:type="dcterms:W3CDTF">2013-08-30T15:11:40Z</dcterms:modified>
</cp:coreProperties>
</file>